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<sst xmlns="http://schemas.openxmlformats.org/spreadsheetml/2006/main" count="226" uniqueCount="214">
  <si>
    <t xml:space="preserve">                         MĚSTO STARÉ MĚSTO</t>
  </si>
  <si>
    <t xml:space="preserve">                  nám. Hrdinů 100, 686 03  Staré Město, IČO 567884</t>
  </si>
  <si>
    <t>(v tis. Kč)</t>
  </si>
  <si>
    <t>Rozpočet</t>
  </si>
  <si>
    <t>Skutečnost</t>
  </si>
  <si>
    <t>% plnění</t>
  </si>
  <si>
    <t>Popis</t>
  </si>
  <si>
    <t xml:space="preserve"> </t>
  </si>
  <si>
    <t>DPFO ze závislé činnosti</t>
  </si>
  <si>
    <t>DPFO ze sam. výděl. činnosti</t>
  </si>
  <si>
    <t>DPFO zvláštní sazba</t>
  </si>
  <si>
    <t>DPPO</t>
  </si>
  <si>
    <t>DPPO za obec</t>
  </si>
  <si>
    <t>Daň z přidané hodnoty</t>
  </si>
  <si>
    <t>Poplatek za znečišt. ovzduší</t>
  </si>
  <si>
    <t>Poplatek za likvidaci komunálního odpadu</t>
  </si>
  <si>
    <t>Poplatek ze psů</t>
  </si>
  <si>
    <t>Poplatek za užívání veř. prostran.</t>
  </si>
  <si>
    <t>Poplatek z ubytovací kapacity</t>
  </si>
  <si>
    <t>Poplatek za prov. výher. hrací příst.</t>
  </si>
  <si>
    <t>Odvod výtěžku z provoz. loterií</t>
  </si>
  <si>
    <t>Správní poplatky</t>
  </si>
  <si>
    <t>Daň z nemovitostí</t>
  </si>
  <si>
    <t>daňové příjmy</t>
  </si>
  <si>
    <t>§3314</t>
  </si>
  <si>
    <t>Příspěvky z knihovny</t>
  </si>
  <si>
    <t>§3349</t>
  </si>
  <si>
    <t>Příjmy ze staroměstských novin</t>
  </si>
  <si>
    <t>§3412</t>
  </si>
  <si>
    <t>§3612</t>
  </si>
  <si>
    <t>Bytové hospodářství - nájem, služby</t>
  </si>
  <si>
    <t>§3613</t>
  </si>
  <si>
    <t>Nebytové prostory - služby, nájem</t>
  </si>
  <si>
    <t>§3632</t>
  </si>
  <si>
    <t>Pohřebnictví</t>
  </si>
  <si>
    <t>§5311</t>
  </si>
  <si>
    <t>Sankční platby od městské policie</t>
  </si>
  <si>
    <t>§6171</t>
  </si>
  <si>
    <t>Příjmy z činnosti místní správy</t>
  </si>
  <si>
    <t>§6310</t>
  </si>
  <si>
    <t>§6409</t>
  </si>
  <si>
    <t>Ostatní činnosti</t>
  </si>
  <si>
    <t>Splátky půjček (soc.fond)</t>
  </si>
  <si>
    <t>nedaňové příjmy</t>
  </si>
  <si>
    <t>Příjmy z prodeje pozemků</t>
  </si>
  <si>
    <t>kapitálové příjmy</t>
  </si>
  <si>
    <t>Neinvestiční dotace ze SR - výkon stát. správy</t>
  </si>
  <si>
    <t>Neinvestiční dotace ze SR - školství</t>
  </si>
  <si>
    <t>Neinvestiční dotace ze SR - sociální dávky</t>
  </si>
  <si>
    <t>přijaté dotace</t>
  </si>
  <si>
    <t>Příjmy   c e l k e m</t>
  </si>
  <si>
    <t>Financování</t>
  </si>
  <si>
    <t>Změna stavu fin.prostř.na bank.účtech</t>
  </si>
  <si>
    <t>Celkem</t>
  </si>
  <si>
    <t>B Ě Ž N É   V Ý D A J E</t>
  </si>
  <si>
    <t>Doprava</t>
  </si>
  <si>
    <t>Silnice - správa a údržba</t>
  </si>
  <si>
    <t>Provoz veřejné silniční dopravy</t>
  </si>
  <si>
    <t>Dopravní značení, světelná signalizace</t>
  </si>
  <si>
    <t>Čerpací stanice</t>
  </si>
  <si>
    <t>Vodní nádrž - údržba jamy</t>
  </si>
  <si>
    <t>Vzdělání</t>
  </si>
  <si>
    <t>Předškolní zařízení</t>
  </si>
  <si>
    <t>Základní školy</t>
  </si>
  <si>
    <t>Základní školy-neinv.dotace obcím</t>
  </si>
  <si>
    <t>Základní umělecká škola</t>
  </si>
  <si>
    <t>Kultura, církve, sdělovací prostředky</t>
  </si>
  <si>
    <t xml:space="preserve">Činnosti knihovnické </t>
  </si>
  <si>
    <t>Záležitosti sdělov. prostředků</t>
  </si>
  <si>
    <t>Ost.záležitosti kultury</t>
  </si>
  <si>
    <t>Tělovýchova a zájmová činnost</t>
  </si>
  <si>
    <t>Opravy a udržování dětských hřišť</t>
  </si>
  <si>
    <t>Bydlení, komunální služby a území rozvoj</t>
  </si>
  <si>
    <t>3612-13</t>
  </si>
  <si>
    <t>Bytové + nebytové hospodářství</t>
  </si>
  <si>
    <t>Veřejné osvětlení</t>
  </si>
  <si>
    <t>Komunální služby a územní rozvoj</t>
  </si>
  <si>
    <t>studie, projekty, geometrické plány</t>
  </si>
  <si>
    <t>Ochrana  životního prostředí</t>
  </si>
  <si>
    <t>Plošná deratizace</t>
  </si>
  <si>
    <t>Svoz komunálních odpadů</t>
  </si>
  <si>
    <t>Svoz ostatních odpadů</t>
  </si>
  <si>
    <t>Péče o vzhled obce a veř. zeleň</t>
  </si>
  <si>
    <t>Sociální péče a pomoc v sociálním zabezpečení</t>
  </si>
  <si>
    <t>Bezpečnost, veřejný pořádek a požární ochrana</t>
  </si>
  <si>
    <t>Městská policie</t>
  </si>
  <si>
    <t>Požární ochrana</t>
  </si>
  <si>
    <t>Všeobecná veřejná správa a služby</t>
  </si>
  <si>
    <t>Místní zastupitelské orgány</t>
  </si>
  <si>
    <t>Činnost místní správy</t>
  </si>
  <si>
    <r>
      <t xml:space="preserve">- VT+programové vybavení </t>
    </r>
    <r>
      <rPr>
        <i/>
        <sz val="9"/>
        <rFont val="Arial CE"/>
        <family val="2"/>
      </rPr>
      <t>(ORJ 6102)</t>
    </r>
  </si>
  <si>
    <t>Finanční operace a ostatní činnost</t>
  </si>
  <si>
    <t>Běžné  výdaje  celkem</t>
  </si>
  <si>
    <t>I N V E S T I Č N Í   V Ý D A J E</t>
  </si>
  <si>
    <t>Kultura, církve a sdělovací prostředky</t>
  </si>
  <si>
    <t>Dětstká hřiště</t>
  </si>
  <si>
    <t>Bydlení, komunální služby a územní rozvoj</t>
  </si>
  <si>
    <t>Nákup pozemků</t>
  </si>
  <si>
    <t>Odvod za odnětí půdy</t>
  </si>
  <si>
    <t>Investiční   výdaje   celkem</t>
  </si>
  <si>
    <t>Výdaje celkem</t>
  </si>
  <si>
    <t>Úhrady splátek přijatých úvěrů</t>
  </si>
  <si>
    <t>§3111</t>
  </si>
  <si>
    <t>Ost.přijaté neinv.dotace - ÚP</t>
  </si>
  <si>
    <t>Stř.volného času Klubko</t>
  </si>
  <si>
    <t>Dávky hmotné nouze</t>
  </si>
  <si>
    <t>Příspěvky DSO, sdružením</t>
  </si>
  <si>
    <t>ORJ2228</t>
  </si>
  <si>
    <t>Inv.transfery obyvatelstvu</t>
  </si>
  <si>
    <t>Projekty</t>
  </si>
  <si>
    <t>§3399</t>
  </si>
  <si>
    <t>Příjmy z kultury</t>
  </si>
  <si>
    <t>Ost.činnosti - příspěvky nezisk.organizacím</t>
  </si>
  <si>
    <t>ORJ6107</t>
  </si>
  <si>
    <t>Financování celkem</t>
  </si>
  <si>
    <t>§3113</t>
  </si>
  <si>
    <t>Úroky, služby pen.ústavů, daně</t>
  </si>
  <si>
    <t>Poplatky za uložení odpadů</t>
  </si>
  <si>
    <t>Splátky půjč.prostředků od přísp.organiz.</t>
  </si>
  <si>
    <t>Neinv.přij.transfery ze všeob.pok.správy</t>
  </si>
  <si>
    <t>Příjmy z poskyt.služeb - SKC</t>
  </si>
  <si>
    <t>§3639</t>
  </si>
  <si>
    <t>§3727</t>
  </si>
  <si>
    <t>Přijaté příspěvky a náhrady - EKOCOM</t>
  </si>
  <si>
    <t>Operace řízení likvidity -převod z rezerv</t>
  </si>
  <si>
    <t>Dlouhod.přij.půjčené prostř. - úvěr</t>
  </si>
  <si>
    <t>Ost.záležitosti pozemních komunikací</t>
  </si>
  <si>
    <t>SKC - energie</t>
  </si>
  <si>
    <t>SKC - příspěvek na provoz</t>
  </si>
  <si>
    <t>Ekologická výchova</t>
  </si>
  <si>
    <t>ORJ2203</t>
  </si>
  <si>
    <t>MK Trávník</t>
  </si>
  <si>
    <t>ORJ2207</t>
  </si>
  <si>
    <t>Chodník Michalská</t>
  </si>
  <si>
    <t>ORJ2208</t>
  </si>
  <si>
    <t>Chodník Východní</t>
  </si>
  <si>
    <t>ORJ2219</t>
  </si>
  <si>
    <t>Úprava veř.ploch Michalská-Shell</t>
  </si>
  <si>
    <t>MK Obilní</t>
  </si>
  <si>
    <t>ORJ2235</t>
  </si>
  <si>
    <t>MK Metodějova</t>
  </si>
  <si>
    <t>ORJ2236</t>
  </si>
  <si>
    <t>MK Tyršova</t>
  </si>
  <si>
    <t>ORJ2237</t>
  </si>
  <si>
    <t>MK Kosmova 1. část</t>
  </si>
  <si>
    <t>ORJ2242</t>
  </si>
  <si>
    <t>Cyklostezka Baťův kanál</t>
  </si>
  <si>
    <t>ORJ2243</t>
  </si>
  <si>
    <t>Cyklostezka Trávník</t>
  </si>
  <si>
    <t>ORJ3507</t>
  </si>
  <si>
    <t>Regenerace sídliště Kopánky</t>
  </si>
  <si>
    <t>ORJ3421</t>
  </si>
  <si>
    <t>ORJ2305</t>
  </si>
  <si>
    <t>Modernizace koupaliště</t>
  </si>
  <si>
    <t>Inv.transfery farnosti</t>
  </si>
  <si>
    <t>Zařízení předškolní výchovy a základního vzdělávání</t>
  </si>
  <si>
    <t>Pozastávky</t>
  </si>
  <si>
    <t>ORJ3500</t>
  </si>
  <si>
    <t>Rekonstrukce zdrav.střediska</t>
  </si>
  <si>
    <t>ORJ3501</t>
  </si>
  <si>
    <t>Půdní vestavba a rek. DPS 1707</t>
  </si>
  <si>
    <t>Garáže radnice</t>
  </si>
  <si>
    <t>Ochrana přírody a krajiny</t>
  </si>
  <si>
    <t>ORJ3508</t>
  </si>
  <si>
    <t>Revitalizace sídelní zeleně</t>
  </si>
  <si>
    <t>ORJ3117</t>
  </si>
  <si>
    <t>Elektroinstalace ZŠ 1720</t>
  </si>
  <si>
    <t>Odvody za odnětí půdy</t>
  </si>
  <si>
    <t>§2341</t>
  </si>
  <si>
    <t>Příjmy z pronájmu ost.nem.</t>
  </si>
  <si>
    <t>Příjmy od MŠ</t>
  </si>
  <si>
    <t>Příjmy od ZŠ</t>
  </si>
  <si>
    <t>§3231</t>
  </si>
  <si>
    <t>Zákl.umělecká škola</t>
  </si>
  <si>
    <t>Příjmy z pronájmu ost.nem.-komun.sl.</t>
  </si>
  <si>
    <t>Koupaliště</t>
  </si>
  <si>
    <t>Pomoc rodině a ost.transfery obyv.</t>
  </si>
  <si>
    <t>§2219</t>
  </si>
  <si>
    <t>Přijaté pojistné náhrady</t>
  </si>
  <si>
    <t>Přijaté příspěvky na pořízení dlouh.majetku</t>
  </si>
  <si>
    <t>Neinv.přijaté transfery od obcí</t>
  </si>
  <si>
    <t>Neinv.dotace - volby do evr.parlamentu</t>
  </si>
  <si>
    <t>Propagace, účast na veletrzích</t>
  </si>
  <si>
    <t>Vnitřní obchod, služby a cestovní ruch</t>
  </si>
  <si>
    <t>§3631</t>
  </si>
  <si>
    <t>Veřejné osvětlení - pojistné náhrady</t>
  </si>
  <si>
    <t>§4179</t>
  </si>
  <si>
    <t>Ost.dávky soc.pomoci - vratky</t>
  </si>
  <si>
    <t>Přijaté dary na poříz.dlouhodob.majetku</t>
  </si>
  <si>
    <t>Volby do evropského parlamentu</t>
  </si>
  <si>
    <t>ORJ6102</t>
  </si>
  <si>
    <t>Výpočetní technika</t>
  </si>
  <si>
    <t>Inv.přijaté transfery - revit.sídl.Kopánky</t>
  </si>
  <si>
    <t>Neinv.přijaté transfery od krajů-SVČ Klubko</t>
  </si>
  <si>
    <t>Inv.přij.transfery od SFDI - cyklostezky</t>
  </si>
  <si>
    <t>Invest.transfer PO</t>
  </si>
  <si>
    <t xml:space="preserve">§2321 </t>
  </si>
  <si>
    <t>Příjmy z pronájmu mov.věcí - Svak</t>
  </si>
  <si>
    <t>§2333</t>
  </si>
  <si>
    <t>§6402</t>
  </si>
  <si>
    <t>Fin.vypoř.min.let</t>
  </si>
  <si>
    <t>Příjmy za odvád.srážk.vod - Tradix</t>
  </si>
  <si>
    <t>Příjmy z fin.oper.- úroky, podíly na zisku</t>
  </si>
  <si>
    <t>Neinv.dotace  - CZECH POINT</t>
  </si>
  <si>
    <t>Neinv.tranf.obcím - na povodně /Žulová/</t>
  </si>
  <si>
    <t>Finanční vypoř.minulých let</t>
  </si>
  <si>
    <t>DPPO za obec, DPH</t>
  </si>
  <si>
    <t>Pojištění majetku</t>
  </si>
  <si>
    <t>§2229</t>
  </si>
  <si>
    <t>§2141</t>
  </si>
  <si>
    <t>Příjmy z posk.služeb a výr. - infocentrum</t>
  </si>
  <si>
    <t>ostatní služby</t>
  </si>
  <si>
    <t>Ost.neinv.přij.transf.od Mikroreg.</t>
  </si>
  <si>
    <t>Hospodaření města k 31.12.2009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</si>
</sst>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20">
    <font>
      <sz val="10"/>
      <name val="Arial"/>
      <family val="0"/>
    </font>
    <font>
      <b/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9" fontId="7" fillId="0" borderId="0" xfId="19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9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49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9" fontId="1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4" fontId="13" fillId="0" borderId="0" xfId="0" applyNumberFormat="1" applyFont="1" applyAlignment="1">
      <alignment horizontal="right"/>
    </xf>
    <xf numFmtId="9" fontId="1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4" fontId="12" fillId="0" borderId="0" xfId="0" applyNumberFormat="1" applyFont="1" applyBorder="1" applyAlignment="1">
      <alignment horizontal="right"/>
    </xf>
    <xf numFmtId="9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 horizontal="center"/>
    </xf>
    <xf numFmtId="9" fontId="12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14" fontId="18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164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9" fontId="13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right"/>
    </xf>
    <xf numFmtId="9" fontId="13" fillId="0" borderId="2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49" fontId="14" fillId="0" borderId="2" xfId="0" applyNumberFormat="1" applyFont="1" applyBorder="1" applyAlignment="1">
      <alignment/>
    </xf>
    <xf numFmtId="164" fontId="15" fillId="0" borderId="2" xfId="0" applyNumberFormat="1" applyFont="1" applyBorder="1" applyAlignment="1">
      <alignment horizontal="right"/>
    </xf>
    <xf numFmtId="9" fontId="1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6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43" fontId="9" fillId="0" borderId="5" xfId="15" applyFont="1" applyBorder="1" applyAlignment="1">
      <alignment/>
    </xf>
    <xf numFmtId="0" fontId="16" fillId="0" borderId="3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164" fontId="12" fillId="0" borderId="1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164" fontId="10" fillId="0" borderId="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4" fontId="13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right"/>
    </xf>
    <xf numFmtId="9" fontId="10" fillId="0" borderId="3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9" fontId="10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164" fontId="10" fillId="0" borderId="6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13" fillId="0" borderId="1" xfId="0" applyFont="1" applyBorder="1" applyAlignment="1">
      <alignment/>
    </xf>
    <xf numFmtId="164" fontId="13" fillId="0" borderId="2" xfId="0" applyNumberFormat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381000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>
      <selection activeCell="B205" sqref="B205"/>
    </sheetView>
  </sheetViews>
  <sheetFormatPr defaultColWidth="9.140625" defaultRowHeight="12.75"/>
  <cols>
    <col min="1" max="1" width="9.00390625" style="0" customWidth="1"/>
    <col min="2" max="2" width="33.8515625" style="0" customWidth="1"/>
    <col min="3" max="3" width="17.28125" style="0" customWidth="1"/>
    <col min="4" max="4" width="15.57421875" style="0" customWidth="1"/>
    <col min="5" max="5" width="11.421875" style="0" bestFit="1" customWidth="1"/>
  </cols>
  <sheetData>
    <row r="1" spans="1:5" ht="23.25">
      <c r="A1" s="1"/>
      <c r="B1" s="2" t="s">
        <v>0</v>
      </c>
      <c r="C1" s="3"/>
      <c r="D1" s="3"/>
      <c r="E1" s="3"/>
    </row>
    <row r="2" spans="1:5" ht="23.25">
      <c r="A2" s="1"/>
      <c r="B2" s="4" t="s">
        <v>1</v>
      </c>
      <c r="C2" s="3"/>
      <c r="D2" s="3"/>
      <c r="E2" s="3"/>
    </row>
    <row r="3" spans="1:5" ht="15.75">
      <c r="A3" s="5"/>
      <c r="B3" s="3"/>
      <c r="C3" s="3"/>
      <c r="D3" s="3"/>
      <c r="E3" s="3"/>
    </row>
    <row r="4" spans="1:5" ht="15.75">
      <c r="A4" s="5"/>
      <c r="B4" s="3"/>
      <c r="C4" s="3"/>
      <c r="D4" s="3"/>
      <c r="E4" s="3"/>
    </row>
    <row r="5" spans="1:5" ht="18">
      <c r="A5" s="6"/>
      <c r="B5" s="7"/>
      <c r="C5" s="4"/>
      <c r="D5" s="8"/>
      <c r="E5" s="3"/>
    </row>
    <row r="6" spans="1:5" ht="18">
      <c r="A6" s="7"/>
      <c r="B6" s="9"/>
      <c r="C6" s="10"/>
      <c r="D6" s="10"/>
      <c r="E6" s="10"/>
    </row>
    <row r="7" spans="1:5" ht="18.75">
      <c r="A7" s="7"/>
      <c r="B7" s="11" t="s">
        <v>213</v>
      </c>
      <c r="C7" s="10"/>
      <c r="D7" s="10"/>
      <c r="E7" s="10"/>
    </row>
    <row r="8" spans="1:5" ht="18">
      <c r="A8" s="7"/>
      <c r="B8" s="12" t="s">
        <v>2</v>
      </c>
      <c r="C8" s="10"/>
      <c r="D8" s="10"/>
      <c r="E8" s="10"/>
    </row>
    <row r="9" spans="1:5" ht="18">
      <c r="A9" s="7"/>
      <c r="B9" s="57"/>
      <c r="C9" s="10"/>
      <c r="D9" s="10"/>
      <c r="E9" s="10"/>
    </row>
    <row r="10" spans="1:5" ht="18">
      <c r="A10" s="71"/>
      <c r="B10" s="68" t="s">
        <v>6</v>
      </c>
      <c r="C10" s="69" t="s">
        <v>3</v>
      </c>
      <c r="D10" s="69" t="s">
        <v>4</v>
      </c>
      <c r="E10" s="70" t="s">
        <v>5</v>
      </c>
    </row>
    <row r="11" spans="1:5" ht="12.75">
      <c r="A11" s="73">
        <v>1111</v>
      </c>
      <c r="B11" s="58" t="s">
        <v>8</v>
      </c>
      <c r="C11" s="64">
        <v>11200</v>
      </c>
      <c r="D11" s="64">
        <v>11000</v>
      </c>
      <c r="E11" s="66">
        <f>D11/C11</f>
        <v>0.9821428571428571</v>
      </c>
    </row>
    <row r="12" spans="1:5" ht="12.75">
      <c r="A12" s="73">
        <v>1112</v>
      </c>
      <c r="B12" s="58" t="s">
        <v>9</v>
      </c>
      <c r="C12" s="64">
        <v>1600</v>
      </c>
      <c r="D12" s="64">
        <v>1602</v>
      </c>
      <c r="E12" s="66">
        <f aca="true" t="shared" si="0" ref="E12:E59">D12/C12</f>
        <v>1.00125</v>
      </c>
    </row>
    <row r="13" spans="1:5" ht="12.75">
      <c r="A13" s="73">
        <v>1113</v>
      </c>
      <c r="B13" s="58" t="s">
        <v>10</v>
      </c>
      <c r="C13" s="64">
        <v>900</v>
      </c>
      <c r="D13" s="64">
        <v>901</v>
      </c>
      <c r="E13" s="66">
        <f t="shared" si="0"/>
        <v>1.001111111111111</v>
      </c>
    </row>
    <row r="14" spans="1:5" ht="12.75">
      <c r="A14" s="73">
        <v>1121</v>
      </c>
      <c r="B14" s="58" t="s">
        <v>11</v>
      </c>
      <c r="C14" s="64">
        <v>11200</v>
      </c>
      <c r="D14" s="64">
        <v>11223</v>
      </c>
      <c r="E14" s="66">
        <f t="shared" si="0"/>
        <v>1.0020535714285714</v>
      </c>
    </row>
    <row r="15" spans="1:5" ht="12.75">
      <c r="A15" s="73">
        <v>1122</v>
      </c>
      <c r="B15" s="58" t="s">
        <v>12</v>
      </c>
      <c r="C15" s="64">
        <v>5455</v>
      </c>
      <c r="D15" s="64">
        <v>5454</v>
      </c>
      <c r="E15" s="66">
        <f t="shared" si="0"/>
        <v>0.9998166819431714</v>
      </c>
    </row>
    <row r="16" spans="1:5" ht="12.75">
      <c r="A16" s="73">
        <v>1211</v>
      </c>
      <c r="B16" s="58" t="s">
        <v>13</v>
      </c>
      <c r="C16" s="64">
        <v>24300</v>
      </c>
      <c r="D16" s="64">
        <v>21344</v>
      </c>
      <c r="E16" s="66">
        <f t="shared" si="0"/>
        <v>0.8783539094650206</v>
      </c>
    </row>
    <row r="17" spans="1:5" ht="12.75">
      <c r="A17" s="73">
        <v>1332</v>
      </c>
      <c r="B17" s="58" t="s">
        <v>14</v>
      </c>
      <c r="C17" s="64">
        <v>38</v>
      </c>
      <c r="D17" s="64">
        <v>38</v>
      </c>
      <c r="E17" s="66">
        <f t="shared" si="0"/>
        <v>1</v>
      </c>
    </row>
    <row r="18" spans="1:5" ht="12.75">
      <c r="A18" s="73">
        <v>1333</v>
      </c>
      <c r="B18" s="58" t="s">
        <v>117</v>
      </c>
      <c r="C18" s="64">
        <v>50</v>
      </c>
      <c r="D18" s="64">
        <v>68</v>
      </c>
      <c r="E18" s="66">
        <f t="shared" si="0"/>
        <v>1.36</v>
      </c>
    </row>
    <row r="19" spans="1:5" ht="12.75">
      <c r="A19" s="73">
        <v>1334</v>
      </c>
      <c r="B19" s="58" t="s">
        <v>167</v>
      </c>
      <c r="C19" s="64"/>
      <c r="D19" s="64">
        <v>5</v>
      </c>
      <c r="E19" s="66"/>
    </row>
    <row r="20" spans="1:5" ht="12.75">
      <c r="A20" s="73">
        <v>1337</v>
      </c>
      <c r="B20" s="58" t="s">
        <v>15</v>
      </c>
      <c r="C20" s="64">
        <v>3000</v>
      </c>
      <c r="D20" s="64">
        <v>3014</v>
      </c>
      <c r="E20" s="66">
        <f t="shared" si="0"/>
        <v>1.0046666666666666</v>
      </c>
    </row>
    <row r="21" spans="1:5" ht="12.75">
      <c r="A21" s="73">
        <v>1341</v>
      </c>
      <c r="B21" s="58" t="s">
        <v>16</v>
      </c>
      <c r="C21" s="64">
        <v>80</v>
      </c>
      <c r="D21" s="64">
        <v>79</v>
      </c>
      <c r="E21" s="66">
        <f t="shared" si="0"/>
        <v>0.9875</v>
      </c>
    </row>
    <row r="22" spans="1:5" ht="12.75">
      <c r="A22" s="73">
        <v>1343</v>
      </c>
      <c r="B22" s="58" t="s">
        <v>17</v>
      </c>
      <c r="C22" s="64">
        <v>60</v>
      </c>
      <c r="D22" s="64">
        <v>75</v>
      </c>
      <c r="E22" s="66">
        <f t="shared" si="0"/>
        <v>1.25</v>
      </c>
    </row>
    <row r="23" spans="1:5" ht="12.75">
      <c r="A23" s="73">
        <v>1345</v>
      </c>
      <c r="B23" s="58" t="s">
        <v>18</v>
      </c>
      <c r="C23" s="64">
        <v>50</v>
      </c>
      <c r="D23" s="64">
        <v>39</v>
      </c>
      <c r="E23" s="66">
        <f t="shared" si="0"/>
        <v>0.78</v>
      </c>
    </row>
    <row r="24" spans="1:5" ht="12.75">
      <c r="A24" s="73">
        <v>1347</v>
      </c>
      <c r="B24" s="58" t="s">
        <v>19</v>
      </c>
      <c r="C24" s="64">
        <v>350</v>
      </c>
      <c r="D24" s="64">
        <v>386</v>
      </c>
      <c r="E24" s="66">
        <f>D24/C24</f>
        <v>1.1028571428571428</v>
      </c>
    </row>
    <row r="25" spans="1:5" ht="12.75">
      <c r="A25" s="73">
        <v>1351</v>
      </c>
      <c r="B25" s="58" t="s">
        <v>20</v>
      </c>
      <c r="C25" s="64">
        <v>450</v>
      </c>
      <c r="D25" s="64">
        <v>390</v>
      </c>
      <c r="E25" s="66">
        <f>D25/C25</f>
        <v>0.8666666666666667</v>
      </c>
    </row>
    <row r="26" spans="1:5" ht="12.75">
      <c r="A26" s="73">
        <v>1361</v>
      </c>
      <c r="B26" s="58" t="s">
        <v>21</v>
      </c>
      <c r="C26" s="64">
        <v>550</v>
      </c>
      <c r="D26" s="64">
        <v>488</v>
      </c>
      <c r="E26" s="66">
        <f t="shared" si="0"/>
        <v>0.8872727272727273</v>
      </c>
    </row>
    <row r="27" spans="1:5" ht="12.75">
      <c r="A27" s="73">
        <v>1511</v>
      </c>
      <c r="B27" s="58" t="s">
        <v>22</v>
      </c>
      <c r="C27" s="20">
        <v>5000</v>
      </c>
      <c r="D27" s="64">
        <v>5637</v>
      </c>
      <c r="E27" s="66">
        <f t="shared" si="0"/>
        <v>1.1274</v>
      </c>
    </row>
    <row r="28" spans="1:5" ht="12.75">
      <c r="A28" s="15"/>
      <c r="B28" s="59" t="s">
        <v>23</v>
      </c>
      <c r="C28" s="65">
        <f>SUM(C11:C27)</f>
        <v>64283</v>
      </c>
      <c r="D28" s="65">
        <f>SUM(D11:D27)</f>
        <v>61743</v>
      </c>
      <c r="E28" s="67">
        <f t="shared" si="0"/>
        <v>0.9604872205715352</v>
      </c>
    </row>
    <row r="29" spans="1:5" ht="12.75">
      <c r="A29" s="15"/>
      <c r="B29" s="61"/>
      <c r="C29" s="27"/>
      <c r="D29" s="27"/>
      <c r="E29" s="53"/>
    </row>
    <row r="30" spans="1:5" ht="12.75">
      <c r="A30" s="15"/>
      <c r="B30" s="61"/>
      <c r="C30" s="27"/>
      <c r="D30" s="27"/>
      <c r="E30" s="53"/>
    </row>
    <row r="31" spans="1:5" ht="12.75">
      <c r="A31" s="50"/>
      <c r="B31" s="16"/>
      <c r="C31" s="17"/>
      <c r="D31" s="17"/>
      <c r="E31" s="18" t="s">
        <v>7</v>
      </c>
    </row>
    <row r="32" spans="1:5" ht="12.75">
      <c r="A32" s="73" t="s">
        <v>209</v>
      </c>
      <c r="B32" s="58" t="s">
        <v>210</v>
      </c>
      <c r="C32" s="64"/>
      <c r="D32" s="64">
        <v>20</v>
      </c>
      <c r="E32" s="66"/>
    </row>
    <row r="33" spans="1:5" ht="12.75">
      <c r="A33" s="73" t="s">
        <v>177</v>
      </c>
      <c r="B33" s="58" t="s">
        <v>178</v>
      </c>
      <c r="C33" s="64">
        <v>38</v>
      </c>
      <c r="D33" s="64">
        <v>68</v>
      </c>
      <c r="E33" s="66">
        <f t="shared" si="0"/>
        <v>1.7894736842105263</v>
      </c>
    </row>
    <row r="34" spans="1:5" ht="12.75">
      <c r="A34" s="73" t="s">
        <v>208</v>
      </c>
      <c r="B34" s="58" t="s">
        <v>178</v>
      </c>
      <c r="C34" s="64"/>
      <c r="D34" s="64">
        <v>18</v>
      </c>
      <c r="E34" s="66"/>
    </row>
    <row r="35" spans="1:5" ht="12.75">
      <c r="A35" s="73" t="s">
        <v>196</v>
      </c>
      <c r="B35" s="58" t="s">
        <v>197</v>
      </c>
      <c r="C35" s="64">
        <v>298</v>
      </c>
      <c r="D35" s="64">
        <v>298</v>
      </c>
      <c r="E35" s="66">
        <f t="shared" si="0"/>
        <v>1</v>
      </c>
    </row>
    <row r="36" spans="1:5" ht="12.75">
      <c r="A36" s="73" t="s">
        <v>198</v>
      </c>
      <c r="B36" s="58" t="s">
        <v>201</v>
      </c>
      <c r="C36" s="64">
        <v>12</v>
      </c>
      <c r="D36" s="64">
        <v>12</v>
      </c>
      <c r="E36" s="66">
        <f t="shared" si="0"/>
        <v>1</v>
      </c>
    </row>
    <row r="37" spans="1:5" ht="12.75">
      <c r="A37" s="73" t="s">
        <v>168</v>
      </c>
      <c r="B37" s="58" t="s">
        <v>169</v>
      </c>
      <c r="C37" s="64"/>
      <c r="D37" s="64">
        <v>77</v>
      </c>
      <c r="E37" s="66"/>
    </row>
    <row r="38" spans="1:5" ht="12.75">
      <c r="A38" s="73" t="s">
        <v>102</v>
      </c>
      <c r="B38" s="58" t="s">
        <v>170</v>
      </c>
      <c r="C38" s="64">
        <v>121</v>
      </c>
      <c r="D38" s="64">
        <v>255</v>
      </c>
      <c r="E38" s="66">
        <f t="shared" si="0"/>
        <v>2.1074380165289255</v>
      </c>
    </row>
    <row r="39" spans="1:5" ht="12.75">
      <c r="A39" s="74" t="s">
        <v>115</v>
      </c>
      <c r="B39" s="58" t="s">
        <v>171</v>
      </c>
      <c r="C39" s="64">
        <v>1130</v>
      </c>
      <c r="D39" s="64">
        <v>1184</v>
      </c>
      <c r="E39" s="66">
        <f>D39/C39</f>
        <v>1.047787610619469</v>
      </c>
    </row>
    <row r="40" spans="1:5" ht="12.75">
      <c r="A40" s="74" t="s">
        <v>172</v>
      </c>
      <c r="B40" s="58" t="s">
        <v>173</v>
      </c>
      <c r="C40" s="64"/>
      <c r="D40" s="64">
        <v>3</v>
      </c>
      <c r="E40" s="66"/>
    </row>
    <row r="41" spans="1:5" ht="12.75">
      <c r="A41" s="73" t="s">
        <v>24</v>
      </c>
      <c r="B41" s="58" t="s">
        <v>25</v>
      </c>
      <c r="C41" s="64">
        <v>40</v>
      </c>
      <c r="D41" s="64">
        <v>51</v>
      </c>
      <c r="E41" s="66">
        <f t="shared" si="0"/>
        <v>1.275</v>
      </c>
    </row>
    <row r="42" spans="1:5" ht="12.75">
      <c r="A42" s="73" t="s">
        <v>26</v>
      </c>
      <c r="B42" s="58" t="s">
        <v>27</v>
      </c>
      <c r="C42" s="64">
        <v>100</v>
      </c>
      <c r="D42" s="64">
        <v>132</v>
      </c>
      <c r="E42" s="66">
        <f t="shared" si="0"/>
        <v>1.32</v>
      </c>
    </row>
    <row r="43" spans="1:5" ht="12.75">
      <c r="A43" s="73" t="s">
        <v>110</v>
      </c>
      <c r="B43" s="58" t="s">
        <v>111</v>
      </c>
      <c r="C43" s="64">
        <v>63</v>
      </c>
      <c r="D43" s="64">
        <v>88</v>
      </c>
      <c r="E43" s="66">
        <f t="shared" si="0"/>
        <v>1.3968253968253967</v>
      </c>
    </row>
    <row r="44" spans="1:5" ht="12.75">
      <c r="A44" s="73" t="s">
        <v>28</v>
      </c>
      <c r="B44" s="58" t="s">
        <v>120</v>
      </c>
      <c r="C44" s="64">
        <v>600</v>
      </c>
      <c r="D44" s="64">
        <v>664</v>
      </c>
      <c r="E44" s="66">
        <f t="shared" si="0"/>
        <v>1.1066666666666667</v>
      </c>
    </row>
    <row r="45" spans="1:5" ht="12.75">
      <c r="A45" s="73" t="s">
        <v>29</v>
      </c>
      <c r="B45" s="58" t="s">
        <v>30</v>
      </c>
      <c r="C45" s="64">
        <v>3330</v>
      </c>
      <c r="D45" s="64">
        <v>3275</v>
      </c>
      <c r="E45" s="66">
        <f t="shared" si="0"/>
        <v>0.9834834834834835</v>
      </c>
    </row>
    <row r="46" spans="1:5" ht="12.75">
      <c r="A46" s="73" t="s">
        <v>31</v>
      </c>
      <c r="B46" s="58" t="s">
        <v>32</v>
      </c>
      <c r="C46" s="64">
        <v>3130</v>
      </c>
      <c r="D46" s="64">
        <v>3335</v>
      </c>
      <c r="E46" s="66">
        <f t="shared" si="0"/>
        <v>1.0654952076677315</v>
      </c>
    </row>
    <row r="47" spans="1:5" ht="12.75">
      <c r="A47" s="73" t="s">
        <v>184</v>
      </c>
      <c r="B47" s="58" t="s">
        <v>185</v>
      </c>
      <c r="C47" s="64">
        <v>6</v>
      </c>
      <c r="D47" s="64">
        <v>9</v>
      </c>
      <c r="E47" s="66">
        <f t="shared" si="0"/>
        <v>1.5</v>
      </c>
    </row>
    <row r="48" spans="1:5" ht="12.75">
      <c r="A48" s="73" t="s">
        <v>33</v>
      </c>
      <c r="B48" s="58" t="s">
        <v>34</v>
      </c>
      <c r="C48" s="64">
        <v>290</v>
      </c>
      <c r="D48" s="64">
        <v>399</v>
      </c>
      <c r="E48" s="66">
        <f t="shared" si="0"/>
        <v>1.3758620689655172</v>
      </c>
    </row>
    <row r="49" spans="1:5" ht="12.75">
      <c r="A49" s="73" t="s">
        <v>121</v>
      </c>
      <c r="B49" s="58" t="s">
        <v>174</v>
      </c>
      <c r="C49" s="64">
        <v>700</v>
      </c>
      <c r="D49" s="64">
        <v>1898</v>
      </c>
      <c r="E49" s="66">
        <f t="shared" si="0"/>
        <v>2.7114285714285713</v>
      </c>
    </row>
    <row r="50" spans="1:5" ht="12.75">
      <c r="A50" s="75" t="s">
        <v>122</v>
      </c>
      <c r="B50" s="58" t="s">
        <v>123</v>
      </c>
      <c r="C50" s="64">
        <v>700</v>
      </c>
      <c r="D50" s="64">
        <v>942</v>
      </c>
      <c r="E50" s="66">
        <f t="shared" si="0"/>
        <v>1.3457142857142856</v>
      </c>
    </row>
    <row r="51" spans="1:5" ht="12.75">
      <c r="A51" s="75" t="s">
        <v>186</v>
      </c>
      <c r="B51" s="58" t="s">
        <v>187</v>
      </c>
      <c r="C51" s="64"/>
      <c r="D51" s="64">
        <v>1</v>
      </c>
      <c r="E51" s="66"/>
    </row>
    <row r="52" spans="1:5" ht="12.75">
      <c r="A52" s="75" t="s">
        <v>35</v>
      </c>
      <c r="B52" s="58" t="s">
        <v>36</v>
      </c>
      <c r="C52" s="64">
        <v>200</v>
      </c>
      <c r="D52" s="64">
        <v>199</v>
      </c>
      <c r="E52" s="66">
        <f t="shared" si="0"/>
        <v>0.995</v>
      </c>
    </row>
    <row r="53" spans="1:5" ht="12.75">
      <c r="A53" s="73" t="s">
        <v>37</v>
      </c>
      <c r="B53" s="60" t="s">
        <v>38</v>
      </c>
      <c r="C53" s="64"/>
      <c r="D53" s="64">
        <v>9</v>
      </c>
      <c r="E53" s="66"/>
    </row>
    <row r="54" spans="1:5" ht="12.75">
      <c r="A54" s="73" t="s">
        <v>39</v>
      </c>
      <c r="B54" s="58" t="s">
        <v>202</v>
      </c>
      <c r="C54" s="64">
        <v>3396</v>
      </c>
      <c r="D54" s="64">
        <v>3257</v>
      </c>
      <c r="E54" s="66">
        <f>D54/C54</f>
        <v>0.9590694935217904</v>
      </c>
    </row>
    <row r="55" spans="1:5" ht="12.75">
      <c r="A55" s="73" t="s">
        <v>199</v>
      </c>
      <c r="B55" s="58" t="s">
        <v>200</v>
      </c>
      <c r="C55" s="64">
        <v>22</v>
      </c>
      <c r="D55" s="64">
        <v>22</v>
      </c>
      <c r="E55" s="66">
        <f>D55/C55</f>
        <v>1</v>
      </c>
    </row>
    <row r="56" spans="1:5" ht="12.75">
      <c r="A56" s="75" t="s">
        <v>40</v>
      </c>
      <c r="B56" s="58" t="s">
        <v>41</v>
      </c>
      <c r="C56" s="64">
        <v>8</v>
      </c>
      <c r="D56" s="64">
        <v>1012</v>
      </c>
      <c r="E56" s="66">
        <f>D56/C56</f>
        <v>126.5</v>
      </c>
    </row>
    <row r="57" spans="1:5" ht="12.75">
      <c r="A57" s="73">
        <v>2451</v>
      </c>
      <c r="B57" s="58" t="s">
        <v>118</v>
      </c>
      <c r="C57" s="64">
        <v>83</v>
      </c>
      <c r="D57" s="64">
        <v>83</v>
      </c>
      <c r="E57" s="66">
        <f>D57/C57</f>
        <v>1</v>
      </c>
    </row>
    <row r="58" spans="1:5" ht="12.75">
      <c r="A58" s="73">
        <v>2460</v>
      </c>
      <c r="B58" s="58" t="s">
        <v>42</v>
      </c>
      <c r="C58" s="64">
        <v>100</v>
      </c>
      <c r="D58" s="64">
        <v>77</v>
      </c>
      <c r="E58" s="66">
        <f t="shared" si="0"/>
        <v>0.77</v>
      </c>
    </row>
    <row r="59" spans="1:5" ht="12.75">
      <c r="A59" s="15"/>
      <c r="B59" s="59" t="s">
        <v>43</v>
      </c>
      <c r="C59" s="65">
        <f>SUM(C33:C58)</f>
        <v>14367</v>
      </c>
      <c r="D59" s="65">
        <f>SUM(D33:D58)</f>
        <v>17368</v>
      </c>
      <c r="E59" s="67">
        <f t="shared" si="0"/>
        <v>1.2088814644671817</v>
      </c>
    </row>
    <row r="60" spans="1:5" ht="12.75">
      <c r="A60" s="15"/>
      <c r="B60" s="21"/>
      <c r="C60" s="22"/>
      <c r="D60" s="22"/>
      <c r="E60" s="18"/>
    </row>
    <row r="61" spans="1:5" ht="12.75">
      <c r="A61" s="15"/>
      <c r="B61" s="21"/>
      <c r="C61" s="22"/>
      <c r="D61" s="22"/>
      <c r="E61" s="18"/>
    </row>
    <row r="62" spans="1:5" ht="12.75">
      <c r="A62" s="15"/>
      <c r="B62" s="21"/>
      <c r="C62" s="22"/>
      <c r="D62" s="22"/>
      <c r="E62" s="18"/>
    </row>
    <row r="63" spans="1:5" ht="12.75">
      <c r="A63" s="73">
        <v>3111</v>
      </c>
      <c r="B63" s="58" t="s">
        <v>44</v>
      </c>
      <c r="C63" s="64">
        <v>5775</v>
      </c>
      <c r="D63" s="64">
        <v>4555</v>
      </c>
      <c r="E63" s="66">
        <f>D63/C63</f>
        <v>0.7887445887445887</v>
      </c>
    </row>
    <row r="64" spans="1:5" ht="12.75">
      <c r="A64" s="73">
        <v>3121</v>
      </c>
      <c r="B64" s="58" t="s">
        <v>188</v>
      </c>
      <c r="C64" s="20">
        <v>40</v>
      </c>
      <c r="D64" s="64">
        <v>40</v>
      </c>
      <c r="E64" s="66">
        <f>D64/C64</f>
        <v>1</v>
      </c>
    </row>
    <row r="65" spans="1:5" ht="12.75">
      <c r="A65" s="73">
        <v>3122</v>
      </c>
      <c r="B65" s="58" t="s">
        <v>179</v>
      </c>
      <c r="C65" s="20">
        <v>62</v>
      </c>
      <c r="D65" s="64">
        <v>72</v>
      </c>
      <c r="E65" s="66">
        <f>D65/C65</f>
        <v>1.1612903225806452</v>
      </c>
    </row>
    <row r="66" spans="1:5" ht="12.75">
      <c r="A66" s="15"/>
      <c r="B66" s="59" t="s">
        <v>45</v>
      </c>
      <c r="C66" s="65">
        <f>SUM(C63:C65)</f>
        <v>5877</v>
      </c>
      <c r="D66" s="65">
        <f>SUM(D63:D65)</f>
        <v>4667</v>
      </c>
      <c r="E66" s="67">
        <f>D66/C66</f>
        <v>0.7941126425046793</v>
      </c>
    </row>
    <row r="67" spans="1:5" ht="12.75">
      <c r="A67" s="15"/>
      <c r="B67" s="61"/>
      <c r="C67" s="22"/>
      <c r="D67" s="22"/>
      <c r="E67" s="18"/>
    </row>
    <row r="68" spans="1:5" ht="12.75">
      <c r="A68" s="15"/>
      <c r="B68" s="21"/>
      <c r="C68" s="22"/>
      <c r="D68" s="22"/>
      <c r="E68" s="18"/>
    </row>
    <row r="69" spans="1:5" ht="12.75">
      <c r="A69" s="15"/>
      <c r="B69" s="21"/>
      <c r="C69" s="22"/>
      <c r="D69" s="22"/>
      <c r="E69" s="18"/>
    </row>
    <row r="70" spans="1:5" ht="12.75">
      <c r="A70" s="73">
        <v>4111</v>
      </c>
      <c r="B70" s="60" t="s">
        <v>119</v>
      </c>
      <c r="C70" s="76">
        <v>782</v>
      </c>
      <c r="D70" s="76">
        <v>782</v>
      </c>
      <c r="E70" s="66">
        <f aca="true" t="shared" si="1" ref="E70:E77">D70/C70</f>
        <v>1</v>
      </c>
    </row>
    <row r="71" spans="1:5" ht="12.75">
      <c r="A71" s="73">
        <v>4111</v>
      </c>
      <c r="B71" s="60" t="s">
        <v>181</v>
      </c>
      <c r="C71" s="76">
        <v>190</v>
      </c>
      <c r="D71" s="76">
        <v>190</v>
      </c>
      <c r="E71" s="66">
        <f t="shared" si="1"/>
        <v>1</v>
      </c>
    </row>
    <row r="72" spans="1:5" ht="12.75">
      <c r="A72" s="73">
        <v>4112</v>
      </c>
      <c r="B72" s="58" t="s">
        <v>46</v>
      </c>
      <c r="C72" s="64">
        <v>3635</v>
      </c>
      <c r="D72" s="64">
        <v>3635</v>
      </c>
      <c r="E72" s="66">
        <f t="shared" si="1"/>
        <v>1</v>
      </c>
    </row>
    <row r="73" spans="1:5" ht="12.75">
      <c r="A73" s="73">
        <v>4112</v>
      </c>
      <c r="B73" s="58" t="s">
        <v>47</v>
      </c>
      <c r="C73" s="64">
        <v>1266</v>
      </c>
      <c r="D73" s="64">
        <v>1266</v>
      </c>
      <c r="E73" s="66">
        <f t="shared" si="1"/>
        <v>1</v>
      </c>
    </row>
    <row r="74" spans="1:5" ht="12.75">
      <c r="A74" s="73">
        <v>4116</v>
      </c>
      <c r="B74" s="58" t="s">
        <v>48</v>
      </c>
      <c r="C74" s="64">
        <v>1811</v>
      </c>
      <c r="D74" s="64">
        <v>1811</v>
      </c>
      <c r="E74" s="66">
        <f t="shared" si="1"/>
        <v>1</v>
      </c>
    </row>
    <row r="75" spans="1:5" ht="12.75">
      <c r="A75" s="73">
        <v>4116</v>
      </c>
      <c r="B75" s="58" t="s">
        <v>103</v>
      </c>
      <c r="C75" s="64">
        <v>40</v>
      </c>
      <c r="D75" s="64">
        <v>33</v>
      </c>
      <c r="E75" s="66">
        <f t="shared" si="1"/>
        <v>0.825</v>
      </c>
    </row>
    <row r="76" spans="1:5" ht="12.75">
      <c r="A76" s="73">
        <v>4116</v>
      </c>
      <c r="B76" s="58" t="s">
        <v>203</v>
      </c>
      <c r="C76" s="64">
        <v>58</v>
      </c>
      <c r="D76" s="64">
        <v>58</v>
      </c>
      <c r="E76" s="66">
        <f t="shared" si="1"/>
        <v>1</v>
      </c>
    </row>
    <row r="77" spans="1:5" ht="12.75">
      <c r="A77" s="73">
        <v>4121</v>
      </c>
      <c r="B77" s="58" t="s">
        <v>180</v>
      </c>
      <c r="C77" s="64">
        <v>880</v>
      </c>
      <c r="D77" s="64">
        <v>895</v>
      </c>
      <c r="E77" s="66">
        <f t="shared" si="1"/>
        <v>1.0170454545454546</v>
      </c>
    </row>
    <row r="78" spans="1:5" ht="12.75">
      <c r="A78" s="73">
        <v>4122</v>
      </c>
      <c r="B78" s="58" t="s">
        <v>193</v>
      </c>
      <c r="C78" s="64">
        <v>134</v>
      </c>
      <c r="D78" s="64">
        <v>134</v>
      </c>
      <c r="E78" s="66">
        <f>D78/C78</f>
        <v>1</v>
      </c>
    </row>
    <row r="79" spans="1:5" ht="12.75">
      <c r="A79" s="73">
        <v>4129</v>
      </c>
      <c r="B79" s="58" t="s">
        <v>212</v>
      </c>
      <c r="C79" s="64">
        <v>57</v>
      </c>
      <c r="D79" s="64">
        <v>57</v>
      </c>
      <c r="E79" s="66">
        <f>D79/C79</f>
        <v>1</v>
      </c>
    </row>
    <row r="80" spans="1:5" ht="12.75">
      <c r="A80" s="73">
        <v>4213</v>
      </c>
      <c r="B80" s="58" t="s">
        <v>194</v>
      </c>
      <c r="C80" s="64">
        <v>7033</v>
      </c>
      <c r="D80" s="64">
        <v>7033</v>
      </c>
      <c r="E80" s="66">
        <f>D80/C80</f>
        <v>1</v>
      </c>
    </row>
    <row r="81" spans="1:5" ht="12.75">
      <c r="A81" s="73">
        <v>4223</v>
      </c>
      <c r="B81" s="58" t="s">
        <v>192</v>
      </c>
      <c r="C81" s="64">
        <v>4175</v>
      </c>
      <c r="D81" s="64">
        <v>4175</v>
      </c>
      <c r="E81" s="66">
        <f>D81/C81</f>
        <v>1</v>
      </c>
    </row>
    <row r="82" spans="1:5" ht="12.75">
      <c r="A82" s="15"/>
      <c r="B82" s="59" t="s">
        <v>49</v>
      </c>
      <c r="C82" s="65">
        <f>SUM(C70:C81)</f>
        <v>20061</v>
      </c>
      <c r="D82" s="65">
        <f>SUM(D70:D81)</f>
        <v>20069</v>
      </c>
      <c r="E82" s="67">
        <f>D82/C82</f>
        <v>1.0003987837096855</v>
      </c>
    </row>
    <row r="83" spans="1:5" ht="14.25">
      <c r="A83" s="23"/>
      <c r="B83" s="24"/>
      <c r="C83" s="17"/>
      <c r="D83" s="17"/>
      <c r="E83" s="18"/>
    </row>
    <row r="84" spans="1:5" ht="18">
      <c r="A84" s="71" t="s">
        <v>50</v>
      </c>
      <c r="B84" s="87"/>
      <c r="C84" s="88">
        <f>SUM(C82,C66,C59,C28)</f>
        <v>104588</v>
      </c>
      <c r="D84" s="88">
        <f>SUM(D28,D59,D66,D82)</f>
        <v>103847</v>
      </c>
      <c r="E84" s="89">
        <f>D84/C84</f>
        <v>0.9929150571767316</v>
      </c>
    </row>
    <row r="85" spans="1:5" ht="18">
      <c r="A85" s="25"/>
      <c r="B85" s="26"/>
      <c r="C85" s="27"/>
      <c r="D85" s="27"/>
      <c r="E85" s="18"/>
    </row>
    <row r="86" spans="1:5" ht="18">
      <c r="A86" s="25"/>
      <c r="B86" s="28"/>
      <c r="C86" s="19"/>
      <c r="D86" s="19"/>
      <c r="E86" s="18"/>
    </row>
    <row r="87" spans="1:5" ht="18">
      <c r="A87" s="25"/>
      <c r="B87" s="29"/>
      <c r="C87" s="30"/>
      <c r="D87" s="30"/>
      <c r="E87" s="31"/>
    </row>
    <row r="88" spans="1:5" ht="18">
      <c r="A88" s="32" t="s">
        <v>51</v>
      </c>
      <c r="B88" s="29"/>
      <c r="C88" s="30"/>
      <c r="D88" s="30"/>
      <c r="E88" s="31"/>
    </row>
    <row r="89" spans="1:5" ht="14.25">
      <c r="A89" s="77">
        <v>8115</v>
      </c>
      <c r="B89" s="62" t="s">
        <v>52</v>
      </c>
      <c r="C89" s="76">
        <v>6604</v>
      </c>
      <c r="D89" s="76">
        <v>2787</v>
      </c>
      <c r="E89" s="78">
        <f>D89/C89</f>
        <v>0.42201695941853423</v>
      </c>
    </row>
    <row r="90" spans="1:5" ht="14.25">
      <c r="A90" s="77">
        <v>8117</v>
      </c>
      <c r="B90" s="62" t="s">
        <v>124</v>
      </c>
      <c r="C90" s="76">
        <v>8000</v>
      </c>
      <c r="D90" s="76">
        <v>7900</v>
      </c>
      <c r="E90" s="78">
        <f>D90/C90</f>
        <v>0.9875</v>
      </c>
    </row>
    <row r="91" spans="1:5" ht="14.25">
      <c r="A91" s="77">
        <v>8123</v>
      </c>
      <c r="B91" s="62" t="s">
        <v>125</v>
      </c>
      <c r="C91" s="76">
        <v>7863</v>
      </c>
      <c r="D91" s="76">
        <v>7871</v>
      </c>
      <c r="E91" s="78">
        <f>D91/C91</f>
        <v>1.001017423375302</v>
      </c>
    </row>
    <row r="92" spans="1:5" ht="14.25">
      <c r="A92" s="77">
        <v>8124</v>
      </c>
      <c r="B92" s="62" t="s">
        <v>101</v>
      </c>
      <c r="C92" s="76">
        <v>-4200</v>
      </c>
      <c r="D92" s="76">
        <v>-4200</v>
      </c>
      <c r="E92" s="78">
        <f>D92/C92</f>
        <v>1</v>
      </c>
    </row>
    <row r="93" spans="1:5" ht="14.25">
      <c r="A93" s="90" t="s">
        <v>114</v>
      </c>
      <c r="B93" s="62"/>
      <c r="C93" s="76">
        <f>SUM(C89:C92)</f>
        <v>18267</v>
      </c>
      <c r="D93" s="76">
        <f>SUM(D89:D92)</f>
        <v>14358</v>
      </c>
      <c r="E93" s="78">
        <f>D93/C93</f>
        <v>0.7860075546066677</v>
      </c>
    </row>
    <row r="94" spans="1:5" ht="18">
      <c r="A94" s="25"/>
      <c r="B94" s="33"/>
      <c r="C94" s="30"/>
      <c r="D94" s="34"/>
      <c r="E94" s="31"/>
    </row>
    <row r="95" spans="1:5" ht="18">
      <c r="A95" s="25"/>
      <c r="B95" s="29"/>
      <c r="C95" s="30"/>
      <c r="D95" s="30"/>
      <c r="E95" s="31"/>
    </row>
    <row r="96" spans="1:5" ht="18">
      <c r="A96" s="71" t="s">
        <v>53</v>
      </c>
      <c r="B96" s="63"/>
      <c r="C96" s="91">
        <f>SUM(C84,C93)</f>
        <v>122855</v>
      </c>
      <c r="D96" s="91">
        <f>SUM(D84,D93)</f>
        <v>118205</v>
      </c>
      <c r="E96" s="126">
        <f>D96/C96</f>
        <v>0.9621505026250458</v>
      </c>
    </row>
    <row r="97" spans="1:5" ht="18">
      <c r="A97" s="25"/>
      <c r="B97" s="29"/>
      <c r="C97" s="30"/>
      <c r="D97" s="30"/>
      <c r="E97" s="31"/>
    </row>
    <row r="98" spans="1:5" ht="18">
      <c r="A98" s="25"/>
      <c r="B98" s="29"/>
      <c r="C98" s="30"/>
      <c r="D98" s="30"/>
      <c r="E98" s="31"/>
    </row>
    <row r="99" spans="1:5" ht="18">
      <c r="A99" s="25"/>
      <c r="B99" s="29"/>
      <c r="C99" s="30"/>
      <c r="D99" s="30"/>
      <c r="E99" s="31"/>
    </row>
    <row r="100" spans="1:5" ht="18">
      <c r="A100" s="25"/>
      <c r="B100" s="29"/>
      <c r="C100" s="30"/>
      <c r="D100" s="30"/>
      <c r="E100" s="31"/>
    </row>
    <row r="101" spans="1:5" ht="18">
      <c r="A101" s="25"/>
      <c r="B101" s="29"/>
      <c r="C101" s="30"/>
      <c r="D101" s="30"/>
      <c r="E101" s="31"/>
    </row>
    <row r="102" spans="1:5" ht="18">
      <c r="A102" s="25"/>
      <c r="B102" s="29"/>
      <c r="C102" s="30"/>
      <c r="D102" s="30"/>
      <c r="E102" s="31"/>
    </row>
    <row r="103" spans="1:5" ht="18.75">
      <c r="A103" s="35" t="s">
        <v>54</v>
      </c>
      <c r="C103" s="13" t="s">
        <v>3</v>
      </c>
      <c r="D103" s="13" t="s">
        <v>4</v>
      </c>
      <c r="E103" s="14" t="s">
        <v>5</v>
      </c>
    </row>
    <row r="104" spans="1:5" ht="14.25">
      <c r="A104" s="109" t="s">
        <v>183</v>
      </c>
      <c r="C104" s="13"/>
      <c r="D104" s="13"/>
      <c r="E104" s="14"/>
    </row>
    <row r="105" spans="1:6" ht="14.25">
      <c r="A105" s="111">
        <v>2141</v>
      </c>
      <c r="B105" s="110" t="s">
        <v>182</v>
      </c>
      <c r="C105" s="125">
        <v>29</v>
      </c>
      <c r="D105" s="116">
        <v>29</v>
      </c>
      <c r="E105" s="66">
        <f>D105/C105</f>
        <v>1</v>
      </c>
      <c r="F105" s="95"/>
    </row>
    <row r="106" spans="1:6" ht="14.25">
      <c r="A106" s="112"/>
      <c r="B106" s="113"/>
      <c r="C106" s="45"/>
      <c r="D106" s="114"/>
      <c r="E106" s="115"/>
      <c r="F106" s="113"/>
    </row>
    <row r="107" spans="1:5" ht="14.25">
      <c r="A107" s="36" t="s">
        <v>55</v>
      </c>
      <c r="B107" s="37"/>
      <c r="C107" s="38"/>
      <c r="D107" s="38"/>
      <c r="E107" s="39"/>
    </row>
    <row r="108" spans="1:5" ht="12.75">
      <c r="A108" s="73">
        <v>2212</v>
      </c>
      <c r="B108" s="58" t="s">
        <v>56</v>
      </c>
      <c r="C108" s="64">
        <v>2660</v>
      </c>
      <c r="D108" s="64">
        <v>2559</v>
      </c>
      <c r="E108" s="66">
        <f>D108/C108</f>
        <v>0.9620300751879699</v>
      </c>
    </row>
    <row r="109" spans="1:5" ht="12.75">
      <c r="A109" s="73">
        <v>2219</v>
      </c>
      <c r="B109" s="58" t="s">
        <v>126</v>
      </c>
      <c r="C109" s="64">
        <v>150</v>
      </c>
      <c r="D109" s="64">
        <v>20</v>
      </c>
      <c r="E109" s="66">
        <f>D109/C109</f>
        <v>0.13333333333333333</v>
      </c>
    </row>
    <row r="110" spans="1:5" ht="12.75">
      <c r="A110" s="73">
        <v>2221</v>
      </c>
      <c r="B110" s="58" t="s">
        <v>57</v>
      </c>
      <c r="C110" s="64">
        <v>450</v>
      </c>
      <c r="D110" s="64">
        <v>457</v>
      </c>
      <c r="E110" s="66">
        <f aca="true" t="shared" si="2" ref="E110:E167">D110/C110</f>
        <v>1.0155555555555555</v>
      </c>
    </row>
    <row r="111" spans="1:5" ht="12.75">
      <c r="A111" s="73">
        <v>2229</v>
      </c>
      <c r="B111" s="58" t="s">
        <v>58</v>
      </c>
      <c r="C111" s="64">
        <v>680</v>
      </c>
      <c r="D111" s="64">
        <v>451</v>
      </c>
      <c r="E111" s="66">
        <f t="shared" si="2"/>
        <v>0.663235294117647</v>
      </c>
    </row>
    <row r="112" spans="1:5" ht="12.75">
      <c r="A112" s="73">
        <v>2321</v>
      </c>
      <c r="B112" s="58" t="s">
        <v>59</v>
      </c>
      <c r="C112" s="64">
        <v>27</v>
      </c>
      <c r="D112" s="64">
        <v>2</v>
      </c>
      <c r="E112" s="66">
        <f>D112/C112</f>
        <v>0.07407407407407407</v>
      </c>
    </row>
    <row r="113" spans="1:5" ht="12.75">
      <c r="A113" s="73">
        <v>2333</v>
      </c>
      <c r="B113" s="58" t="s">
        <v>60</v>
      </c>
      <c r="C113" s="64">
        <v>100</v>
      </c>
      <c r="D113" s="64">
        <v>60</v>
      </c>
      <c r="E113" s="66">
        <f t="shared" si="2"/>
        <v>0.6</v>
      </c>
    </row>
    <row r="114" spans="1:5" ht="12.75">
      <c r="A114" s="15"/>
      <c r="B114" s="37"/>
      <c r="C114" s="65">
        <f>SUM(C108:C113)</f>
        <v>4067</v>
      </c>
      <c r="D114" s="65">
        <f>SUM(D108:D113)</f>
        <v>3549</v>
      </c>
      <c r="E114" s="67">
        <f t="shared" si="2"/>
        <v>0.8726333907056799</v>
      </c>
    </row>
    <row r="115" spans="1:5" ht="12.75">
      <c r="A115" s="40" t="s">
        <v>61</v>
      </c>
      <c r="B115" s="16"/>
      <c r="C115" s="17"/>
      <c r="D115" s="17"/>
      <c r="E115" s="18"/>
    </row>
    <row r="116" spans="1:5" ht="12.75">
      <c r="A116" s="73">
        <v>3111</v>
      </c>
      <c r="B116" s="58" t="s">
        <v>62</v>
      </c>
      <c r="C116" s="64">
        <v>2932</v>
      </c>
      <c r="D116" s="64">
        <v>2932</v>
      </c>
      <c r="E116" s="66">
        <f t="shared" si="2"/>
        <v>1</v>
      </c>
    </row>
    <row r="117" spans="1:5" ht="12.75">
      <c r="A117" s="73">
        <v>3113</v>
      </c>
      <c r="B117" s="58" t="s">
        <v>63</v>
      </c>
      <c r="C117" s="64">
        <v>5303</v>
      </c>
      <c r="D117" s="64">
        <v>5303</v>
      </c>
      <c r="E117" s="66">
        <f t="shared" si="2"/>
        <v>1</v>
      </c>
    </row>
    <row r="118" spans="1:6" ht="12.75">
      <c r="A118" s="73">
        <v>3113</v>
      </c>
      <c r="B118" s="58" t="s">
        <v>64</v>
      </c>
      <c r="C118" s="64"/>
      <c r="D118" s="17">
        <v>122</v>
      </c>
      <c r="E118" s="117"/>
      <c r="F118" s="95"/>
    </row>
    <row r="119" spans="1:5" ht="12.75">
      <c r="A119" s="73">
        <v>3231</v>
      </c>
      <c r="B119" s="58" t="s">
        <v>65</v>
      </c>
      <c r="C119" s="64">
        <v>21</v>
      </c>
      <c r="D119" s="64"/>
      <c r="E119" s="66">
        <f t="shared" si="2"/>
        <v>0</v>
      </c>
    </row>
    <row r="120" spans="1:5" ht="12.75">
      <c r="A120" s="15"/>
      <c r="B120" s="37"/>
      <c r="C120" s="65">
        <f>SUM(C116:C119)</f>
        <v>8256</v>
      </c>
      <c r="D120" s="65">
        <f>SUM(D116:D119)</f>
        <v>8357</v>
      </c>
      <c r="E120" s="67">
        <f t="shared" si="2"/>
        <v>1.012233527131783</v>
      </c>
    </row>
    <row r="121" spans="1:5" ht="12.75">
      <c r="A121" s="40" t="s">
        <v>66</v>
      </c>
      <c r="B121" s="16"/>
      <c r="C121" s="17"/>
      <c r="D121" s="17"/>
      <c r="E121" s="18"/>
    </row>
    <row r="122" spans="1:5" ht="12.75">
      <c r="A122" s="73">
        <v>3314</v>
      </c>
      <c r="B122" s="58" t="s">
        <v>67</v>
      </c>
      <c r="C122" s="64">
        <v>1280</v>
      </c>
      <c r="D122" s="64">
        <v>1305</v>
      </c>
      <c r="E122" s="66">
        <f t="shared" si="2"/>
        <v>1.01953125</v>
      </c>
    </row>
    <row r="123" spans="1:5" ht="12.75">
      <c r="A123" s="73">
        <v>3319</v>
      </c>
      <c r="B123" s="58" t="s">
        <v>69</v>
      </c>
      <c r="C123" s="64">
        <v>120</v>
      </c>
      <c r="D123" s="64">
        <v>120</v>
      </c>
      <c r="E123" s="66">
        <f t="shared" si="2"/>
        <v>1</v>
      </c>
    </row>
    <row r="124" spans="1:5" ht="12.75">
      <c r="A124" s="73">
        <v>3349</v>
      </c>
      <c r="B124" s="58" t="s">
        <v>68</v>
      </c>
      <c r="C124" s="64">
        <v>358</v>
      </c>
      <c r="D124" s="64">
        <v>322</v>
      </c>
      <c r="E124" s="66">
        <f t="shared" si="2"/>
        <v>0.8994413407821229</v>
      </c>
    </row>
    <row r="125" spans="1:5" ht="12.75">
      <c r="A125" s="73">
        <v>3399</v>
      </c>
      <c r="B125" s="58" t="s">
        <v>69</v>
      </c>
      <c r="C125" s="64">
        <v>315</v>
      </c>
      <c r="D125" s="64">
        <v>296</v>
      </c>
      <c r="E125" s="66">
        <f t="shared" si="2"/>
        <v>0.9396825396825397</v>
      </c>
    </row>
    <row r="126" spans="1:5" ht="12.75">
      <c r="A126" s="15"/>
      <c r="B126" s="37"/>
      <c r="C126" s="65">
        <f>SUM(C122:C125)</f>
        <v>2073</v>
      </c>
      <c r="D126" s="65">
        <f>SUM(D122:D125)</f>
        <v>2043</v>
      </c>
      <c r="E126" s="67">
        <f t="shared" si="2"/>
        <v>0.9855282199710564</v>
      </c>
    </row>
    <row r="127" spans="1:5" ht="12.75">
      <c r="A127" s="40" t="s">
        <v>70</v>
      </c>
      <c r="B127" s="16"/>
      <c r="C127" s="17"/>
      <c r="D127" s="17"/>
      <c r="E127" s="18"/>
    </row>
    <row r="128" spans="1:5" ht="12.75">
      <c r="A128" s="73">
        <v>3412</v>
      </c>
      <c r="B128" s="58" t="s">
        <v>127</v>
      </c>
      <c r="C128" s="64">
        <v>600</v>
      </c>
      <c r="D128" s="64">
        <v>545</v>
      </c>
      <c r="E128" s="66">
        <f t="shared" si="2"/>
        <v>0.9083333333333333</v>
      </c>
    </row>
    <row r="129" spans="1:5" ht="12.75">
      <c r="A129" s="73">
        <v>3412</v>
      </c>
      <c r="B129" s="58" t="s">
        <v>128</v>
      </c>
      <c r="C129" s="64">
        <v>3810</v>
      </c>
      <c r="D129" s="64">
        <v>3810</v>
      </c>
      <c r="E129" s="66">
        <f t="shared" si="2"/>
        <v>1</v>
      </c>
    </row>
    <row r="130" spans="1:5" ht="12.75">
      <c r="A130" s="73">
        <v>3421</v>
      </c>
      <c r="B130" s="58" t="s">
        <v>71</v>
      </c>
      <c r="C130" s="64">
        <v>200</v>
      </c>
      <c r="D130" s="64">
        <v>198</v>
      </c>
      <c r="E130" s="66">
        <f t="shared" si="2"/>
        <v>0.99</v>
      </c>
    </row>
    <row r="131" spans="1:5" ht="12.75">
      <c r="A131" s="73">
        <v>3421</v>
      </c>
      <c r="B131" s="58" t="s">
        <v>104</v>
      </c>
      <c r="C131" s="64">
        <v>1074</v>
      </c>
      <c r="D131" s="64">
        <v>1074</v>
      </c>
      <c r="E131" s="66">
        <f>D131/C131</f>
        <v>1</v>
      </c>
    </row>
    <row r="132" spans="1:5" ht="12.75">
      <c r="A132" s="107">
        <v>3429</v>
      </c>
      <c r="B132" s="58" t="s">
        <v>175</v>
      </c>
      <c r="C132" s="64">
        <v>120</v>
      </c>
      <c r="D132" s="64">
        <v>121</v>
      </c>
      <c r="E132" s="66">
        <f>D132/C132</f>
        <v>1.0083333333333333</v>
      </c>
    </row>
    <row r="133" spans="1:5" ht="12.75">
      <c r="A133" s="106"/>
      <c r="B133" s="37"/>
      <c r="C133" s="65">
        <f>SUM(C128:C132)</f>
        <v>5804</v>
      </c>
      <c r="D133" s="65">
        <f>SUM(D128:D132)</f>
        <v>5748</v>
      </c>
      <c r="E133" s="67">
        <f t="shared" si="2"/>
        <v>0.9903514817367333</v>
      </c>
    </row>
    <row r="134" spans="1:5" ht="12.75">
      <c r="A134" s="40" t="s">
        <v>72</v>
      </c>
      <c r="B134" s="16"/>
      <c r="C134" s="17"/>
      <c r="D134" s="17"/>
      <c r="E134" s="18"/>
    </row>
    <row r="135" spans="1:5" ht="12.75">
      <c r="A135" s="73" t="s">
        <v>73</v>
      </c>
      <c r="B135" s="58" t="s">
        <v>74</v>
      </c>
      <c r="C135" s="64">
        <v>5763</v>
      </c>
      <c r="D135" s="64">
        <v>5223</v>
      </c>
      <c r="E135" s="66">
        <f t="shared" si="2"/>
        <v>0.9062988027069234</v>
      </c>
    </row>
    <row r="136" spans="1:5" ht="12.75">
      <c r="A136" s="73">
        <v>3631</v>
      </c>
      <c r="B136" s="58" t="s">
        <v>75</v>
      </c>
      <c r="C136" s="64">
        <v>1900</v>
      </c>
      <c r="D136" s="64">
        <v>2043</v>
      </c>
      <c r="E136" s="66">
        <f t="shared" si="2"/>
        <v>1.075263157894737</v>
      </c>
    </row>
    <row r="137" spans="1:5" ht="12.75">
      <c r="A137" s="73">
        <v>3632</v>
      </c>
      <c r="B137" s="58" t="s">
        <v>34</v>
      </c>
      <c r="C137" s="64">
        <v>1178</v>
      </c>
      <c r="D137" s="64">
        <v>961</v>
      </c>
      <c r="E137" s="66">
        <f t="shared" si="2"/>
        <v>0.8157894736842105</v>
      </c>
    </row>
    <row r="138" spans="1:6" ht="12.75">
      <c r="A138" s="73">
        <v>3639</v>
      </c>
      <c r="B138" s="58" t="s">
        <v>76</v>
      </c>
      <c r="C138" s="64"/>
      <c r="D138" s="64"/>
      <c r="E138" s="66"/>
      <c r="F138" s="95"/>
    </row>
    <row r="139" spans="1:5" ht="12.75">
      <c r="A139" s="72"/>
      <c r="B139" s="58" t="s">
        <v>211</v>
      </c>
      <c r="C139" s="64">
        <v>600</v>
      </c>
      <c r="D139" s="64">
        <v>628</v>
      </c>
      <c r="E139" s="66">
        <f t="shared" si="2"/>
        <v>1.0466666666666666</v>
      </c>
    </row>
    <row r="140" spans="1:5" ht="12.75">
      <c r="A140" s="72"/>
      <c r="B140" s="58" t="s">
        <v>77</v>
      </c>
      <c r="C140" s="64">
        <v>770</v>
      </c>
      <c r="D140" s="64">
        <v>794</v>
      </c>
      <c r="E140" s="66">
        <f t="shared" si="2"/>
        <v>1.0311688311688312</v>
      </c>
    </row>
    <row r="141" spans="1:5" ht="12.75">
      <c r="A141" s="15"/>
      <c r="B141" s="37"/>
      <c r="C141" s="65">
        <f>SUM(C135:C140)</f>
        <v>10211</v>
      </c>
      <c r="D141" s="65">
        <f>SUM(D135:D140)</f>
        <v>9649</v>
      </c>
      <c r="E141" s="67">
        <f t="shared" si="2"/>
        <v>0.9449613162275977</v>
      </c>
    </row>
    <row r="142" spans="1:5" ht="12.75">
      <c r="A142" s="40" t="s">
        <v>78</v>
      </c>
      <c r="B142" s="16"/>
      <c r="C142" s="17"/>
      <c r="D142" s="17"/>
      <c r="E142" s="18"/>
    </row>
    <row r="143" spans="1:5" ht="12.75">
      <c r="A143" s="73">
        <v>1014</v>
      </c>
      <c r="B143" s="58" t="s">
        <v>79</v>
      </c>
      <c r="C143" s="64">
        <v>35</v>
      </c>
      <c r="D143" s="64">
        <v>25</v>
      </c>
      <c r="E143" s="66">
        <f t="shared" si="2"/>
        <v>0.7142857142857143</v>
      </c>
    </row>
    <row r="144" spans="1:5" ht="12.75">
      <c r="A144" s="73">
        <v>3722</v>
      </c>
      <c r="B144" s="58" t="s">
        <v>80</v>
      </c>
      <c r="C144" s="64">
        <v>3200</v>
      </c>
      <c r="D144" s="64">
        <v>3164</v>
      </c>
      <c r="E144" s="66">
        <f t="shared" si="2"/>
        <v>0.98875</v>
      </c>
    </row>
    <row r="145" spans="1:5" ht="12.75">
      <c r="A145" s="73">
        <v>3723</v>
      </c>
      <c r="B145" s="58" t="s">
        <v>81</v>
      </c>
      <c r="C145" s="64">
        <v>2600</v>
      </c>
      <c r="D145" s="64">
        <v>2705</v>
      </c>
      <c r="E145" s="66">
        <f t="shared" si="2"/>
        <v>1.0403846153846155</v>
      </c>
    </row>
    <row r="146" spans="1:5" ht="12.75">
      <c r="A146" s="73">
        <v>3745</v>
      </c>
      <c r="B146" s="58" t="s">
        <v>82</v>
      </c>
      <c r="C146" s="64">
        <v>2230</v>
      </c>
      <c r="D146" s="64">
        <v>2240</v>
      </c>
      <c r="E146" s="66">
        <f t="shared" si="2"/>
        <v>1.0044843049327354</v>
      </c>
    </row>
    <row r="147" spans="1:5" ht="12.75">
      <c r="A147" s="73">
        <v>3749</v>
      </c>
      <c r="B147" s="58" t="s">
        <v>204</v>
      </c>
      <c r="C147" s="64">
        <v>150</v>
      </c>
      <c r="D147" s="64">
        <v>150</v>
      </c>
      <c r="E147" s="66">
        <f t="shared" si="2"/>
        <v>1</v>
      </c>
    </row>
    <row r="148" spans="1:5" ht="12.75">
      <c r="A148" s="73">
        <v>3792</v>
      </c>
      <c r="B148" s="58" t="s">
        <v>129</v>
      </c>
      <c r="C148" s="64">
        <v>10</v>
      </c>
      <c r="D148" s="64">
        <v>20</v>
      </c>
      <c r="E148" s="66">
        <f t="shared" si="2"/>
        <v>2</v>
      </c>
    </row>
    <row r="149" spans="1:5" ht="12.75">
      <c r="A149" s="50"/>
      <c r="B149" s="48"/>
      <c r="C149" s="65">
        <f>SUM(C143:C148)</f>
        <v>8225</v>
      </c>
      <c r="D149" s="65">
        <f>SUM(D143:D148)</f>
        <v>8304</v>
      </c>
      <c r="E149" s="67">
        <f t="shared" si="2"/>
        <v>1.0096048632218846</v>
      </c>
    </row>
    <row r="150" spans="1:5" ht="12.75">
      <c r="A150" s="50"/>
      <c r="B150" s="48"/>
      <c r="C150" s="27"/>
      <c r="D150" s="27"/>
      <c r="E150" s="53"/>
    </row>
    <row r="151" spans="1:5" ht="12.75">
      <c r="A151" s="40" t="s">
        <v>83</v>
      </c>
      <c r="B151" s="16"/>
      <c r="C151" s="17"/>
      <c r="D151" s="17"/>
      <c r="E151" s="18"/>
    </row>
    <row r="152" spans="1:5" ht="12.75">
      <c r="A152" s="73">
        <v>4171</v>
      </c>
      <c r="B152" s="58" t="s">
        <v>105</v>
      </c>
      <c r="C152" s="64">
        <v>1800</v>
      </c>
      <c r="D152" s="64">
        <v>1695</v>
      </c>
      <c r="E152" s="66">
        <f t="shared" si="2"/>
        <v>0.9416666666666667</v>
      </c>
    </row>
    <row r="153" spans="1:5" ht="12.75">
      <c r="A153" s="73">
        <v>4339</v>
      </c>
      <c r="B153" s="58" t="s">
        <v>176</v>
      </c>
      <c r="C153" s="64">
        <v>280</v>
      </c>
      <c r="D153" s="64">
        <v>229</v>
      </c>
      <c r="E153" s="66">
        <f>D153/C153</f>
        <v>0.8178571428571428</v>
      </c>
    </row>
    <row r="154" spans="1:5" ht="12.75">
      <c r="A154" s="15"/>
      <c r="B154" s="16"/>
      <c r="C154" s="65">
        <f>SUM(C152:C153)</f>
        <v>2080</v>
      </c>
      <c r="D154" s="65">
        <f>SUM(D152:D153)</f>
        <v>1924</v>
      </c>
      <c r="E154" s="67">
        <f t="shared" si="2"/>
        <v>0.925</v>
      </c>
    </row>
    <row r="155" spans="1:5" ht="12.75">
      <c r="A155" s="15"/>
      <c r="B155" s="16"/>
      <c r="C155" s="27"/>
      <c r="D155" s="27"/>
      <c r="E155" s="53"/>
    </row>
    <row r="156" spans="1:5" ht="12.75">
      <c r="A156" s="15"/>
      <c r="B156" s="37"/>
      <c r="C156" s="22"/>
      <c r="D156" s="22"/>
      <c r="E156" s="18"/>
    </row>
    <row r="157" spans="1:5" ht="12.75">
      <c r="A157" s="40" t="s">
        <v>84</v>
      </c>
      <c r="B157" s="16"/>
      <c r="C157" s="17"/>
      <c r="D157" s="17"/>
      <c r="E157" s="18"/>
    </row>
    <row r="158" spans="1:5" ht="12.75">
      <c r="A158" s="73">
        <v>5311</v>
      </c>
      <c r="B158" s="58" t="s">
        <v>85</v>
      </c>
      <c r="C158" s="64">
        <v>2305</v>
      </c>
      <c r="D158" s="64">
        <v>2227</v>
      </c>
      <c r="E158" s="66">
        <f t="shared" si="2"/>
        <v>0.9661605206073752</v>
      </c>
    </row>
    <row r="159" spans="1:5" ht="12.75">
      <c r="A159" s="73">
        <v>5512</v>
      </c>
      <c r="B159" s="58" t="s">
        <v>86</v>
      </c>
      <c r="C159" s="64">
        <v>220</v>
      </c>
      <c r="D159" s="64">
        <v>225</v>
      </c>
      <c r="E159" s="66">
        <f t="shared" si="2"/>
        <v>1.0227272727272727</v>
      </c>
    </row>
    <row r="160" spans="1:5" ht="12.75">
      <c r="A160" s="15"/>
      <c r="B160" s="37"/>
      <c r="C160" s="65">
        <f>SUM(C158:C159)</f>
        <v>2525</v>
      </c>
      <c r="D160" s="65">
        <f>SUM(D158:D159)</f>
        <v>2452</v>
      </c>
      <c r="E160" s="67">
        <f t="shared" si="2"/>
        <v>0.9710891089108911</v>
      </c>
    </row>
    <row r="161" spans="1:5" ht="12.75">
      <c r="A161" s="15"/>
      <c r="B161" s="37"/>
      <c r="C161" s="27"/>
      <c r="D161" s="27"/>
      <c r="E161" s="53"/>
    </row>
    <row r="162" spans="1:5" ht="12.75">
      <c r="A162" s="40" t="s">
        <v>87</v>
      </c>
      <c r="B162" s="16"/>
      <c r="C162" s="17"/>
      <c r="D162" s="17"/>
      <c r="E162" s="18"/>
    </row>
    <row r="163" spans="1:5" ht="12.75">
      <c r="A163" s="73">
        <v>6112</v>
      </c>
      <c r="B163" s="58" t="s">
        <v>88</v>
      </c>
      <c r="C163" s="64">
        <v>2001</v>
      </c>
      <c r="D163" s="64">
        <v>1897</v>
      </c>
      <c r="E163" s="66">
        <f t="shared" si="2"/>
        <v>0.9480259870064968</v>
      </c>
    </row>
    <row r="164" spans="1:5" ht="12.75">
      <c r="A164" s="73">
        <v>6117</v>
      </c>
      <c r="B164" s="58" t="s">
        <v>189</v>
      </c>
      <c r="C164" s="64">
        <v>190</v>
      </c>
      <c r="D164" s="64">
        <v>155</v>
      </c>
      <c r="E164" s="66">
        <f t="shared" si="2"/>
        <v>0.8157894736842105</v>
      </c>
    </row>
    <row r="165" spans="1:5" ht="12.75">
      <c r="A165" s="73">
        <v>6171</v>
      </c>
      <c r="B165" s="58" t="s">
        <v>89</v>
      </c>
      <c r="C165" s="64">
        <v>17849</v>
      </c>
      <c r="D165" s="64">
        <v>15879</v>
      </c>
      <c r="E165" s="66">
        <f t="shared" si="2"/>
        <v>0.8896296711300353</v>
      </c>
    </row>
    <row r="166" spans="1:5" ht="12.75">
      <c r="A166" s="72"/>
      <c r="B166" s="58" t="s">
        <v>90</v>
      </c>
      <c r="C166" s="64">
        <v>730</v>
      </c>
      <c r="D166" s="64">
        <v>570</v>
      </c>
      <c r="E166" s="66">
        <f t="shared" si="2"/>
        <v>0.7808219178082192</v>
      </c>
    </row>
    <row r="167" spans="1:5" ht="12.75">
      <c r="A167" s="15"/>
      <c r="B167" s="37"/>
      <c r="C167" s="65">
        <f>SUM(C163:C166)</f>
        <v>20770</v>
      </c>
      <c r="D167" s="65">
        <f>SUM(D163:D166)</f>
        <v>18501</v>
      </c>
      <c r="E167" s="67">
        <f t="shared" si="2"/>
        <v>0.8907558979297063</v>
      </c>
    </row>
    <row r="168" spans="1:5" ht="12.75">
      <c r="A168" s="15"/>
      <c r="B168" s="37"/>
      <c r="C168" s="41"/>
      <c r="D168" s="41"/>
      <c r="E168" s="18"/>
    </row>
    <row r="169" spans="1:5" ht="12.75">
      <c r="A169" s="40" t="s">
        <v>91</v>
      </c>
      <c r="B169" s="16"/>
      <c r="C169" s="17"/>
      <c r="D169" s="17"/>
      <c r="E169" s="18"/>
    </row>
    <row r="170" spans="1:5" ht="12.75">
      <c r="A170" s="73">
        <v>6310</v>
      </c>
      <c r="B170" s="58" t="s">
        <v>116</v>
      </c>
      <c r="C170" s="64">
        <v>1400</v>
      </c>
      <c r="D170" s="64">
        <v>1173</v>
      </c>
      <c r="E170" s="66">
        <f>D170/C170</f>
        <v>0.8378571428571429</v>
      </c>
    </row>
    <row r="171" spans="1:5" ht="12.75">
      <c r="A171" s="73">
        <v>6320</v>
      </c>
      <c r="B171" s="58" t="s">
        <v>207</v>
      </c>
      <c r="C171" s="64">
        <v>350</v>
      </c>
      <c r="D171" s="64">
        <v>312</v>
      </c>
      <c r="E171" s="66">
        <f>D171/C171</f>
        <v>0.8914285714285715</v>
      </c>
    </row>
    <row r="172" spans="1:5" ht="12.75">
      <c r="A172" s="73">
        <v>6399</v>
      </c>
      <c r="B172" s="58" t="s">
        <v>206</v>
      </c>
      <c r="C172" s="64">
        <v>5800</v>
      </c>
      <c r="D172" s="64">
        <v>5624</v>
      </c>
      <c r="E172" s="66">
        <f>D172/C172</f>
        <v>0.9696551724137931</v>
      </c>
    </row>
    <row r="173" spans="1:5" ht="12.75">
      <c r="A173" s="73">
        <v>6402</v>
      </c>
      <c r="B173" s="58" t="s">
        <v>205</v>
      </c>
      <c r="C173" s="64"/>
      <c r="D173" s="64">
        <v>2</v>
      </c>
      <c r="E173" s="66"/>
    </row>
    <row r="174" spans="1:5" ht="12.75">
      <c r="A174" s="73">
        <v>6409</v>
      </c>
      <c r="B174" s="58" t="s">
        <v>106</v>
      </c>
      <c r="C174" s="64">
        <v>200</v>
      </c>
      <c r="D174" s="64">
        <v>187</v>
      </c>
      <c r="E174" s="66">
        <f>D174/C174</f>
        <v>0.935</v>
      </c>
    </row>
    <row r="175" spans="1:5" ht="12.75">
      <c r="A175" s="73">
        <v>6409</v>
      </c>
      <c r="B175" s="58" t="s">
        <v>112</v>
      </c>
      <c r="C175" s="64">
        <v>1070</v>
      </c>
      <c r="D175" s="64">
        <v>866</v>
      </c>
      <c r="E175" s="66">
        <f>D175/C175</f>
        <v>0.8093457943925234</v>
      </c>
    </row>
    <row r="176" spans="1:5" ht="12.75">
      <c r="A176" s="15"/>
      <c r="B176" s="37"/>
      <c r="C176" s="65">
        <f>SUM(C170:C175)</f>
        <v>8820</v>
      </c>
      <c r="D176" s="65">
        <f>SUM(D170:D175)</f>
        <v>8164</v>
      </c>
      <c r="E176" s="67">
        <f>D176/C176</f>
        <v>0.9256235827664399</v>
      </c>
    </row>
    <row r="177" spans="1:5" ht="14.25">
      <c r="A177" s="23"/>
      <c r="B177" s="42"/>
      <c r="C177" s="38"/>
      <c r="D177" s="38"/>
      <c r="E177" s="18"/>
    </row>
    <row r="178" spans="1:5" ht="18">
      <c r="A178" s="71" t="s">
        <v>92</v>
      </c>
      <c r="B178" s="92"/>
      <c r="C178" s="88">
        <f>SUM(C176,C167,C160,C154,C149,C141,C133,C126,C120,C114,C105)</f>
        <v>72860</v>
      </c>
      <c r="D178" s="88">
        <f>SUM(D176,D167,D160,D154,D149,D141,D133,D126,D120,D114,D105)</f>
        <v>68720</v>
      </c>
      <c r="E178" s="89">
        <f>D178/C178</f>
        <v>0.943178698874554</v>
      </c>
    </row>
    <row r="179" spans="1:5" ht="18">
      <c r="A179" s="25"/>
      <c r="B179" s="43"/>
      <c r="C179" s="30"/>
      <c r="D179" s="30"/>
      <c r="E179" s="31"/>
    </row>
    <row r="180" spans="1:5" ht="18">
      <c r="A180" s="25"/>
      <c r="B180" s="43"/>
      <c r="C180" s="30"/>
      <c r="D180" s="30"/>
      <c r="E180" s="31"/>
    </row>
    <row r="181" spans="1:5" ht="18.75">
      <c r="A181" s="44" t="s">
        <v>93</v>
      </c>
      <c r="B181" s="43"/>
      <c r="C181" s="45" t="s">
        <v>3</v>
      </c>
      <c r="D181" s="45" t="s">
        <v>4</v>
      </c>
      <c r="E181" s="14" t="s">
        <v>5</v>
      </c>
    </row>
    <row r="182" spans="1:5" ht="18">
      <c r="A182" s="25"/>
      <c r="B182" s="43"/>
      <c r="C182" s="30"/>
      <c r="D182" s="30"/>
      <c r="E182" s="46"/>
    </row>
    <row r="183" spans="1:5" ht="15.75">
      <c r="A183" s="47" t="s">
        <v>55</v>
      </c>
      <c r="B183" s="48"/>
      <c r="C183" s="30"/>
      <c r="D183" s="30"/>
      <c r="E183" s="46"/>
    </row>
    <row r="184" spans="1:5" ht="14.25">
      <c r="A184" s="82" t="s">
        <v>130</v>
      </c>
      <c r="B184" s="85" t="s">
        <v>131</v>
      </c>
      <c r="C184" s="76">
        <v>5980</v>
      </c>
      <c r="D184" s="76">
        <v>6009</v>
      </c>
      <c r="E184" s="80">
        <f aca="true" t="shared" si="3" ref="E184:E194">D184/C184</f>
        <v>1.0048494983277592</v>
      </c>
    </row>
    <row r="185" spans="1:5" ht="14.25">
      <c r="A185" s="82" t="s">
        <v>132</v>
      </c>
      <c r="B185" s="86" t="s">
        <v>133</v>
      </c>
      <c r="C185" s="76">
        <v>370</v>
      </c>
      <c r="D185" s="76">
        <v>369</v>
      </c>
      <c r="E185" s="80">
        <f t="shared" si="3"/>
        <v>0.9972972972972973</v>
      </c>
    </row>
    <row r="186" spans="1:5" ht="14.25">
      <c r="A186" s="82" t="s">
        <v>134</v>
      </c>
      <c r="B186" s="86" t="s">
        <v>135</v>
      </c>
      <c r="C186" s="76">
        <v>2060</v>
      </c>
      <c r="D186" s="76">
        <v>2058</v>
      </c>
      <c r="E186" s="80">
        <f t="shared" si="3"/>
        <v>0.9990291262135922</v>
      </c>
    </row>
    <row r="187" spans="1:5" ht="14.25">
      <c r="A187" s="82" t="s">
        <v>136</v>
      </c>
      <c r="B187" s="86" t="s">
        <v>137</v>
      </c>
      <c r="C187" s="76">
        <v>1800</v>
      </c>
      <c r="D187" s="76">
        <v>1801</v>
      </c>
      <c r="E187" s="80">
        <f t="shared" si="3"/>
        <v>1.0005555555555556</v>
      </c>
    </row>
    <row r="188" spans="1:5" ht="14.25">
      <c r="A188" s="82" t="s">
        <v>107</v>
      </c>
      <c r="B188" s="86" t="s">
        <v>138</v>
      </c>
      <c r="C188" s="76">
        <v>1800</v>
      </c>
      <c r="D188" s="76">
        <v>1798</v>
      </c>
      <c r="E188" s="80">
        <f t="shared" si="3"/>
        <v>0.9988888888888889</v>
      </c>
    </row>
    <row r="189" spans="1:5" ht="14.25">
      <c r="A189" s="82" t="s">
        <v>139</v>
      </c>
      <c r="B189" s="86" t="s">
        <v>140</v>
      </c>
      <c r="C189" s="76">
        <v>4650</v>
      </c>
      <c r="D189" s="76">
        <v>4647</v>
      </c>
      <c r="E189" s="80">
        <f t="shared" si="3"/>
        <v>0.9993548387096775</v>
      </c>
    </row>
    <row r="190" spans="1:5" ht="12.75">
      <c r="A190" s="83" t="s">
        <v>141</v>
      </c>
      <c r="B190" s="86" t="s">
        <v>142</v>
      </c>
      <c r="C190" s="64">
        <v>656</v>
      </c>
      <c r="D190" s="64">
        <v>655</v>
      </c>
      <c r="E190" s="66">
        <f t="shared" si="3"/>
        <v>0.9984756097560976</v>
      </c>
    </row>
    <row r="191" spans="1:5" ht="12.75">
      <c r="A191" s="83" t="s">
        <v>143</v>
      </c>
      <c r="B191" s="86" t="s">
        <v>144</v>
      </c>
      <c r="C191" s="64">
        <v>2200</v>
      </c>
      <c r="D191" s="64">
        <v>2203</v>
      </c>
      <c r="E191" s="66">
        <f t="shared" si="3"/>
        <v>1.0013636363636365</v>
      </c>
    </row>
    <row r="192" spans="1:5" ht="12.75">
      <c r="A192" s="83" t="s">
        <v>145</v>
      </c>
      <c r="B192" s="86" t="s">
        <v>146</v>
      </c>
      <c r="C192" s="64">
        <v>3080</v>
      </c>
      <c r="D192" s="64">
        <v>3078</v>
      </c>
      <c r="E192" s="66">
        <f t="shared" si="3"/>
        <v>0.9993506493506493</v>
      </c>
    </row>
    <row r="193" spans="1:5" ht="12.75">
      <c r="A193" s="82" t="s">
        <v>147</v>
      </c>
      <c r="B193" s="86" t="s">
        <v>148</v>
      </c>
      <c r="C193" s="76">
        <v>5360</v>
      </c>
      <c r="D193" s="76">
        <v>5360</v>
      </c>
      <c r="E193" s="81">
        <f t="shared" si="3"/>
        <v>1</v>
      </c>
    </row>
    <row r="194" spans="1:5" ht="12.75">
      <c r="A194" s="82" t="s">
        <v>149</v>
      </c>
      <c r="B194" s="86" t="s">
        <v>150</v>
      </c>
      <c r="C194" s="76">
        <v>6410</v>
      </c>
      <c r="D194" s="76">
        <v>6589</v>
      </c>
      <c r="E194" s="81">
        <f t="shared" si="3"/>
        <v>1.0279251170046801</v>
      </c>
    </row>
    <row r="195" spans="1:5" ht="12.75">
      <c r="A195" s="49"/>
      <c r="B195" s="48"/>
      <c r="C195" s="65">
        <f>SUM(C184:C194)</f>
        <v>34366</v>
      </c>
      <c r="D195" s="65">
        <f>SUM(D184:D194)</f>
        <v>34567</v>
      </c>
      <c r="E195" s="67">
        <f>D195/C195</f>
        <v>1.0058488040505151</v>
      </c>
    </row>
    <row r="196" spans="1:5" ht="12.75">
      <c r="A196" s="49"/>
      <c r="B196" s="48"/>
      <c r="C196" s="27"/>
      <c r="D196" s="27"/>
      <c r="E196" s="53"/>
    </row>
    <row r="197" spans="1:5" ht="12.75">
      <c r="A197" s="104" t="s">
        <v>155</v>
      </c>
      <c r="B197" s="99"/>
      <c r="C197" s="100"/>
      <c r="D197" s="100"/>
      <c r="E197" s="101"/>
    </row>
    <row r="198" spans="1:7" ht="12.75">
      <c r="A198" s="119"/>
      <c r="B198" s="102" t="s">
        <v>195</v>
      </c>
      <c r="C198" s="108">
        <v>432</v>
      </c>
      <c r="D198" s="108">
        <v>432</v>
      </c>
      <c r="E198" s="81">
        <f>D198/C198</f>
        <v>1</v>
      </c>
      <c r="F198" s="95"/>
      <c r="G198" s="113"/>
    </row>
    <row r="199" spans="1:6" ht="12.75">
      <c r="A199" s="105" t="s">
        <v>165</v>
      </c>
      <c r="B199" s="103" t="s">
        <v>166</v>
      </c>
      <c r="C199" s="118">
        <v>1500</v>
      </c>
      <c r="D199" s="118">
        <v>1479</v>
      </c>
      <c r="E199" s="81">
        <f>D199/C199</f>
        <v>0.986</v>
      </c>
      <c r="F199" s="95"/>
    </row>
    <row r="200" spans="1:6" ht="12.75">
      <c r="A200" s="49"/>
      <c r="B200" s="48"/>
      <c r="C200" s="76">
        <f>SUM(C198,C199)</f>
        <v>1932</v>
      </c>
      <c r="D200" s="76">
        <f>SUM(D198,D199)</f>
        <v>1911</v>
      </c>
      <c r="E200" s="81">
        <f>D200/C200</f>
        <v>0.9891304347826086</v>
      </c>
      <c r="F200" s="95"/>
    </row>
    <row r="201" spans="1:5" ht="12.75">
      <c r="A201" s="49"/>
      <c r="B201" s="48"/>
      <c r="C201" s="27"/>
      <c r="D201" s="27"/>
      <c r="E201" s="53"/>
    </row>
    <row r="202" spans="1:5" ht="12.75">
      <c r="A202" s="47" t="s">
        <v>94</v>
      </c>
      <c r="B202" s="48"/>
      <c r="C202" s="19"/>
      <c r="D202" s="19"/>
      <c r="E202" s="18"/>
    </row>
    <row r="203" spans="1:5" ht="12.75">
      <c r="A203" s="73">
        <v>3399</v>
      </c>
      <c r="B203" s="86" t="s">
        <v>154</v>
      </c>
      <c r="C203" s="76">
        <v>2000</v>
      </c>
      <c r="D203" s="76">
        <v>2000</v>
      </c>
      <c r="E203" s="81">
        <f>D203/C203</f>
        <v>1</v>
      </c>
    </row>
    <row r="204" spans="1:5" ht="12.75">
      <c r="A204" s="50"/>
      <c r="B204" s="48"/>
      <c r="C204" s="65">
        <f>SUM(C203:C203)</f>
        <v>2000</v>
      </c>
      <c r="D204" s="65">
        <f>SUM(D203:D203)</f>
        <v>2000</v>
      </c>
      <c r="E204" s="67">
        <f>D204/C204</f>
        <v>1</v>
      </c>
    </row>
    <row r="205" spans="1:5" ht="12.75">
      <c r="A205" s="50"/>
      <c r="B205" s="48"/>
      <c r="C205" s="27"/>
      <c r="D205" s="27"/>
      <c r="E205" s="53"/>
    </row>
    <row r="206" spans="1:5" ht="12.75">
      <c r="A206" s="47" t="s">
        <v>70</v>
      </c>
      <c r="B206" s="121"/>
      <c r="C206" s="20"/>
      <c r="D206" s="19"/>
      <c r="E206" s="18"/>
    </row>
    <row r="207" spans="1:5" ht="12.75">
      <c r="A207" s="82" t="s">
        <v>151</v>
      </c>
      <c r="B207" s="86" t="s">
        <v>95</v>
      </c>
      <c r="C207" s="118">
        <v>160</v>
      </c>
      <c r="D207" s="76">
        <v>175</v>
      </c>
      <c r="E207" s="81">
        <f>D207/C207</f>
        <v>1.09375</v>
      </c>
    </row>
    <row r="208" spans="1:5" ht="12.75">
      <c r="A208" s="82" t="s">
        <v>152</v>
      </c>
      <c r="B208" s="86" t="s">
        <v>153</v>
      </c>
      <c r="C208" s="76">
        <v>7700</v>
      </c>
      <c r="D208" s="76">
        <v>7684</v>
      </c>
      <c r="E208" s="66">
        <f>D208/C208</f>
        <v>0.9979220779220779</v>
      </c>
    </row>
    <row r="209" spans="1:5" ht="12.75">
      <c r="A209" s="54"/>
      <c r="B209" s="48"/>
      <c r="C209" s="79">
        <f>SUM(C207:C208)</f>
        <v>7860</v>
      </c>
      <c r="D209" s="79">
        <f>SUM(D207:D208)</f>
        <v>7859</v>
      </c>
      <c r="E209" s="66">
        <f>D209/C209</f>
        <v>0.9998727735368956</v>
      </c>
    </row>
    <row r="210" spans="1:5" ht="12.75">
      <c r="A210" s="54"/>
      <c r="B210" s="48"/>
      <c r="C210" s="52"/>
      <c r="D210" s="52"/>
      <c r="E210" s="120"/>
    </row>
    <row r="211" spans="1:5" ht="12.75">
      <c r="A211" s="54"/>
      <c r="B211" s="48"/>
      <c r="C211" s="52"/>
      <c r="D211" s="52"/>
      <c r="E211" s="18"/>
    </row>
    <row r="212" spans="1:5" ht="12.75">
      <c r="A212" s="47" t="s">
        <v>96</v>
      </c>
      <c r="B212" s="121"/>
      <c r="C212" s="20"/>
      <c r="D212" s="19"/>
      <c r="E212" s="18"/>
    </row>
    <row r="213" spans="1:5" ht="12.75">
      <c r="A213" s="84"/>
      <c r="B213" s="86" t="s">
        <v>108</v>
      </c>
      <c r="C213" s="122">
        <v>200</v>
      </c>
      <c r="D213" s="64">
        <v>240</v>
      </c>
      <c r="E213" s="66">
        <f aca="true" t="shared" si="4" ref="E213:E220">D213/C213</f>
        <v>1.2</v>
      </c>
    </row>
    <row r="214" spans="1:5" ht="12.75">
      <c r="A214" s="72"/>
      <c r="B214" s="86" t="s">
        <v>98</v>
      </c>
      <c r="C214" s="64">
        <v>200</v>
      </c>
      <c r="D214" s="64"/>
      <c r="E214" s="66">
        <f t="shared" si="4"/>
        <v>0</v>
      </c>
    </row>
    <row r="215" spans="1:5" ht="12.75">
      <c r="A215" s="72"/>
      <c r="B215" s="86" t="s">
        <v>109</v>
      </c>
      <c r="C215" s="64">
        <v>1500</v>
      </c>
      <c r="D215" s="64">
        <v>1505</v>
      </c>
      <c r="E215" s="66">
        <f t="shared" si="4"/>
        <v>1.0033333333333334</v>
      </c>
    </row>
    <row r="216" spans="1:5" ht="12.75">
      <c r="A216" s="72"/>
      <c r="B216" s="86" t="s">
        <v>97</v>
      </c>
      <c r="C216" s="64">
        <v>500</v>
      </c>
      <c r="D216" s="64">
        <v>294</v>
      </c>
      <c r="E216" s="66">
        <f t="shared" si="4"/>
        <v>0.588</v>
      </c>
    </row>
    <row r="217" spans="1:5" ht="12.75">
      <c r="A217" s="72"/>
      <c r="B217" s="86" t="s">
        <v>156</v>
      </c>
      <c r="C217" s="64">
        <v>300</v>
      </c>
      <c r="D217" s="64">
        <v>240</v>
      </c>
      <c r="E217" s="66">
        <f t="shared" si="4"/>
        <v>0.8</v>
      </c>
    </row>
    <row r="218" spans="1:5" ht="12.75">
      <c r="A218" s="84" t="s">
        <v>157</v>
      </c>
      <c r="B218" s="96" t="s">
        <v>158</v>
      </c>
      <c r="C218" s="64">
        <v>460</v>
      </c>
      <c r="D218" s="64">
        <v>457</v>
      </c>
      <c r="E218" s="66">
        <f t="shared" si="4"/>
        <v>0.9934782608695653</v>
      </c>
    </row>
    <row r="219" spans="1:5" ht="12.75">
      <c r="A219" s="97" t="s">
        <v>159</v>
      </c>
      <c r="B219" s="123" t="s">
        <v>160</v>
      </c>
      <c r="C219" s="64">
        <v>45</v>
      </c>
      <c r="D219" s="64">
        <v>80</v>
      </c>
      <c r="E219" s="66">
        <f t="shared" si="4"/>
        <v>1.7777777777777777</v>
      </c>
    </row>
    <row r="220" spans="1:5" ht="12.75">
      <c r="A220" s="47"/>
      <c r="B220" s="48"/>
      <c r="C220" s="65">
        <f>SUM(C213:C219)</f>
        <v>3205</v>
      </c>
      <c r="D220" s="65">
        <f>SUM(D213:D219)</f>
        <v>2816</v>
      </c>
      <c r="E220" s="67">
        <f t="shared" si="4"/>
        <v>0.8786271450858034</v>
      </c>
    </row>
    <row r="221" spans="1:5" ht="12.75">
      <c r="A221" s="47"/>
      <c r="B221" s="48"/>
      <c r="C221" s="27"/>
      <c r="D221" s="27"/>
      <c r="E221" s="53"/>
    </row>
    <row r="222" spans="1:5" ht="12.75">
      <c r="A222" s="98" t="s">
        <v>162</v>
      </c>
      <c r="B222" s="121"/>
      <c r="C222" s="100"/>
      <c r="D222" s="100"/>
      <c r="E222" s="101"/>
    </row>
    <row r="223" spans="1:6" ht="12.75">
      <c r="A223" s="94" t="s">
        <v>163</v>
      </c>
      <c r="B223" s="123" t="s">
        <v>164</v>
      </c>
      <c r="C223" s="108">
        <v>50</v>
      </c>
      <c r="D223" s="108">
        <v>50</v>
      </c>
      <c r="E223" s="66">
        <f>D223/C223</f>
        <v>1</v>
      </c>
      <c r="F223" s="95"/>
    </row>
    <row r="224" spans="1:5" ht="12.75">
      <c r="A224" s="47"/>
      <c r="B224" s="48"/>
      <c r="C224" s="27"/>
      <c r="D224" s="27"/>
      <c r="E224" s="53"/>
    </row>
    <row r="225" spans="1:5" ht="12.75">
      <c r="A225" s="47" t="s">
        <v>89</v>
      </c>
      <c r="B225" s="121"/>
      <c r="C225" s="20"/>
      <c r="D225" s="51"/>
      <c r="E225" s="18"/>
    </row>
    <row r="226" spans="1:5" ht="12.75">
      <c r="A226" s="83" t="s">
        <v>113</v>
      </c>
      <c r="B226" s="86" t="s">
        <v>161</v>
      </c>
      <c r="C226" s="122">
        <v>300</v>
      </c>
      <c r="D226" s="64"/>
      <c r="E226" s="66">
        <f>D226/C226</f>
        <v>0</v>
      </c>
    </row>
    <row r="227" spans="1:5" ht="12.75">
      <c r="A227" s="83" t="s">
        <v>190</v>
      </c>
      <c r="B227" s="86" t="s">
        <v>191</v>
      </c>
      <c r="C227" s="64">
        <v>282</v>
      </c>
      <c r="D227" s="64">
        <v>282</v>
      </c>
      <c r="E227" s="66">
        <f>D227/C227</f>
        <v>1</v>
      </c>
    </row>
    <row r="228" spans="1:5" ht="12.75">
      <c r="A228" s="47"/>
      <c r="B228" s="48"/>
      <c r="C228" s="65">
        <f>SUM(C226:C227)</f>
        <v>582</v>
      </c>
      <c r="D228" s="65">
        <f>SUM(D226:D227)</f>
        <v>282</v>
      </c>
      <c r="E228" s="67">
        <f>D228/C228</f>
        <v>0.4845360824742268</v>
      </c>
    </row>
    <row r="229" spans="1:5" ht="12.75">
      <c r="A229" s="47"/>
      <c r="B229" s="48"/>
      <c r="C229" s="27"/>
      <c r="D229" s="27"/>
      <c r="E229" s="53"/>
    </row>
    <row r="230" spans="1:5" ht="14.25">
      <c r="A230" s="47"/>
      <c r="B230" s="124"/>
      <c r="C230" s="27"/>
      <c r="D230" s="27"/>
      <c r="E230" s="18"/>
    </row>
    <row r="231" spans="1:5" ht="18">
      <c r="A231" s="71" t="s">
        <v>99</v>
      </c>
      <c r="B231" s="93"/>
      <c r="C231" s="88">
        <f>SUM(C195,C200,C204,C209,C220,C223,C228)</f>
        <v>49995</v>
      </c>
      <c r="D231" s="88">
        <f>SUM(D195,D200,D204,D209,D220,D223,D228)</f>
        <v>49485</v>
      </c>
      <c r="E231" s="67">
        <f>D231/C231</f>
        <v>0.9897989798979898</v>
      </c>
    </row>
    <row r="232" spans="1:5" ht="18">
      <c r="A232" s="25"/>
      <c r="B232" s="55"/>
      <c r="C232" s="56"/>
      <c r="D232" s="56"/>
      <c r="E232" s="53"/>
    </row>
    <row r="233" spans="1:5" ht="18">
      <c r="A233" s="25"/>
      <c r="B233" s="124"/>
      <c r="C233" s="56"/>
      <c r="D233" s="56"/>
      <c r="E233" s="53"/>
    </row>
    <row r="234" spans="1:5" ht="18">
      <c r="A234" s="71" t="s">
        <v>100</v>
      </c>
      <c r="B234" s="92"/>
      <c r="C234" s="91">
        <f>SUM(C178,C231)</f>
        <v>122855</v>
      </c>
      <c r="D234" s="91">
        <f>SUM(D178,D231)</f>
        <v>118205</v>
      </c>
      <c r="E234" s="126">
        <f>D234/C234</f>
        <v>0.9621505026250458</v>
      </c>
    </row>
    <row r="235" spans="1:5" ht="18">
      <c r="A235" s="25"/>
      <c r="B235" s="55"/>
      <c r="C235" s="56"/>
      <c r="D235" s="56"/>
      <c r="E235" s="53"/>
    </row>
    <row r="236" spans="1:5" ht="18">
      <c r="A236" s="25"/>
      <c r="C236" s="56"/>
      <c r="D236" s="56"/>
      <c r="E236" s="53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Staré Město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Vendelova</dc:creator>
  <cp:keywords/>
  <dc:description/>
  <cp:lastModifiedBy>Vendelova</cp:lastModifiedBy>
  <cp:lastPrinted>2010-02-11T14:06:27Z</cp:lastPrinted>
  <dcterms:created xsi:type="dcterms:W3CDTF">2007-03-28T08:45:58Z</dcterms:created>
  <dcterms:modified xsi:type="dcterms:W3CDTF">2010-02-11T14:08:43Z</dcterms:modified>
  <cp:category/>
  <cp:version/>
  <cp:contentType/>
  <cp:contentStatus/>
</cp:coreProperties>
</file>